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coresheet" sheetId="1" r:id="rId1"/>
    <sheet name="Overall" sheetId="2" r:id="rId2"/>
    <sheet name="Sheet3" sheetId="3" state="hidden" r:id="rId3"/>
  </sheets>
  <calcPr calcId="125725" concurrentCalc="0"/>
</workbook>
</file>

<file path=xl/calcChain.xml><?xml version="1.0" encoding="utf-8"?>
<calcChain xmlns="http://schemas.openxmlformats.org/spreadsheetml/2006/main">
  <c r="F113" i="1"/>
  <c r="J113"/>
  <c r="K113"/>
  <c r="M113"/>
  <c r="N113"/>
  <c r="F130"/>
  <c r="J130"/>
  <c r="K130"/>
  <c r="M130"/>
  <c r="G68" i="2"/>
  <c r="H68"/>
  <c r="F131" i="1"/>
  <c r="J131"/>
  <c r="K131"/>
  <c r="M131"/>
  <c r="G70" i="2"/>
  <c r="H70"/>
  <c r="G47"/>
  <c r="H47"/>
  <c r="I71"/>
  <c r="I70"/>
  <c r="I69"/>
  <c r="I68"/>
  <c r="I67"/>
  <c r="I66"/>
  <c r="I65"/>
  <c r="I63"/>
  <c r="I61"/>
  <c r="I60"/>
  <c r="I59"/>
  <c r="I58"/>
  <c r="I57"/>
  <c r="I56"/>
  <c r="I55"/>
  <c r="I54"/>
  <c r="I53"/>
  <c r="I51"/>
  <c r="I49"/>
  <c r="I48"/>
  <c r="I47"/>
  <c r="F129" i="1"/>
  <c r="J129"/>
  <c r="K129"/>
  <c r="M129"/>
  <c r="N131"/>
  <c r="N130"/>
  <c r="N129"/>
  <c r="N128"/>
  <c r="N127"/>
  <c r="N126"/>
  <c r="N125"/>
  <c r="F115"/>
  <c r="J115"/>
  <c r="K115"/>
  <c r="M115"/>
  <c r="F118"/>
  <c r="J118"/>
  <c r="K118"/>
  <c r="M118"/>
  <c r="F119"/>
  <c r="J119"/>
  <c r="K119"/>
  <c r="M119"/>
  <c r="F120"/>
  <c r="J120"/>
  <c r="K120"/>
  <c r="M120"/>
  <c r="N110"/>
  <c r="N111"/>
  <c r="N112"/>
  <c r="N114"/>
  <c r="N115"/>
  <c r="N117"/>
  <c r="N118"/>
  <c r="N119"/>
  <c r="N120"/>
  <c r="N109"/>
  <c r="N105"/>
  <c r="N94"/>
  <c r="N95"/>
  <c r="N96"/>
  <c r="N97"/>
  <c r="N98"/>
  <c r="N99"/>
  <c r="N100"/>
  <c r="N101"/>
  <c r="N102"/>
  <c r="N103"/>
  <c r="N104"/>
  <c r="N93"/>
  <c r="F112"/>
  <c r="J112"/>
  <c r="K112"/>
  <c r="M112"/>
  <c r="G23" i="2"/>
  <c r="H23"/>
  <c r="G24"/>
  <c r="H24"/>
  <c r="F114" i="1"/>
  <c r="J114"/>
  <c r="K114"/>
  <c r="M114"/>
  <c r="G25" i="2"/>
  <c r="H25"/>
  <c r="F117" i="1"/>
  <c r="J117"/>
  <c r="K117"/>
  <c r="M117"/>
  <c r="G35" i="2"/>
  <c r="H35"/>
  <c r="G26"/>
  <c r="H26"/>
  <c r="G39"/>
  <c r="H39"/>
  <c r="G40"/>
  <c r="H40"/>
  <c r="G41"/>
  <c r="H41"/>
  <c r="I41"/>
  <c r="I40"/>
  <c r="I39"/>
  <c r="I38"/>
  <c r="I37"/>
  <c r="I36"/>
  <c r="I35"/>
  <c r="I34"/>
  <c r="I33"/>
  <c r="I32"/>
  <c r="I31"/>
  <c r="I20"/>
  <c r="I21"/>
  <c r="I22"/>
  <c r="I23"/>
  <c r="I24"/>
  <c r="I25"/>
  <c r="I26"/>
  <c r="I27"/>
  <c r="I28"/>
  <c r="I29"/>
  <c r="I19"/>
  <c r="F15" i="1"/>
  <c r="J15"/>
  <c r="K15"/>
  <c r="M15"/>
  <c r="E48" i="2"/>
  <c r="F93" i="1"/>
  <c r="J93"/>
  <c r="K93"/>
  <c r="M93"/>
  <c r="F48" i="2"/>
  <c r="H48"/>
  <c r="F16" i="1"/>
  <c r="J16"/>
  <c r="K16"/>
  <c r="M16"/>
  <c r="E49" i="2"/>
  <c r="F94" i="1"/>
  <c r="J94"/>
  <c r="K94"/>
  <c r="M94"/>
  <c r="F49" i="2"/>
  <c r="H49"/>
  <c r="F18" i="1"/>
  <c r="J18"/>
  <c r="K18"/>
  <c r="M18"/>
  <c r="E51" i="2"/>
  <c r="F95" i="1"/>
  <c r="J95"/>
  <c r="K95"/>
  <c r="M95"/>
  <c r="F51" i="2"/>
  <c r="H51"/>
  <c r="F20" i="1"/>
  <c r="J20"/>
  <c r="K20"/>
  <c r="M20"/>
  <c r="E53" i="2"/>
  <c r="F125" i="1"/>
  <c r="J125"/>
  <c r="K125"/>
  <c r="M125"/>
  <c r="G53" i="2"/>
  <c r="H53"/>
  <c r="F21" i="1"/>
  <c r="J21"/>
  <c r="K21"/>
  <c r="M21"/>
  <c r="E54" i="2"/>
  <c r="F96" i="1"/>
  <c r="J96"/>
  <c r="K96"/>
  <c r="M96"/>
  <c r="F54" i="2"/>
  <c r="H54"/>
  <c r="F22" i="1"/>
  <c r="J22"/>
  <c r="K22"/>
  <c r="M22"/>
  <c r="E55" i="2"/>
  <c r="F97" i="1"/>
  <c r="J97"/>
  <c r="K97"/>
  <c r="M97"/>
  <c r="F55" i="2"/>
  <c r="H55"/>
  <c r="F23" i="1"/>
  <c r="J23"/>
  <c r="K23"/>
  <c r="M23"/>
  <c r="E56" i="2"/>
  <c r="F98" i="1"/>
  <c r="J98"/>
  <c r="K98"/>
  <c r="M98"/>
  <c r="F56" i="2"/>
  <c r="H56"/>
  <c r="F24" i="1"/>
  <c r="J24"/>
  <c r="K24"/>
  <c r="M24"/>
  <c r="E57" i="2"/>
  <c r="F126" i="1"/>
  <c r="J126"/>
  <c r="K126"/>
  <c r="M126"/>
  <c r="G57" i="2"/>
  <c r="H57"/>
  <c r="F25" i="1"/>
  <c r="J25"/>
  <c r="K25"/>
  <c r="M25"/>
  <c r="E58" i="2"/>
  <c r="F99" i="1"/>
  <c r="J99"/>
  <c r="K99"/>
  <c r="M99"/>
  <c r="F58" i="2"/>
  <c r="H58"/>
  <c r="F26" i="1"/>
  <c r="J26"/>
  <c r="K26"/>
  <c r="M26"/>
  <c r="E59" i="2"/>
  <c r="F100" i="1"/>
  <c r="J100"/>
  <c r="K100"/>
  <c r="M100"/>
  <c r="F59" i="2"/>
  <c r="H59"/>
  <c r="F27" i="1"/>
  <c r="J27"/>
  <c r="K27"/>
  <c r="M27"/>
  <c r="E60" i="2"/>
  <c r="F127" i="1"/>
  <c r="J127"/>
  <c r="K127"/>
  <c r="M127"/>
  <c r="G60" i="2"/>
  <c r="H60"/>
  <c r="E61"/>
  <c r="F101" i="1"/>
  <c r="J101"/>
  <c r="K101"/>
  <c r="M101"/>
  <c r="F61" i="2"/>
  <c r="H61"/>
  <c r="F30" i="1"/>
  <c r="J30"/>
  <c r="K30"/>
  <c r="M30"/>
  <c r="E63" i="2"/>
  <c r="F128" i="1"/>
  <c r="J128"/>
  <c r="K128"/>
  <c r="M128"/>
  <c r="G63" i="2"/>
  <c r="H63"/>
  <c r="F32" i="1"/>
  <c r="J32"/>
  <c r="K32"/>
  <c r="M32"/>
  <c r="E65" i="2"/>
  <c r="F102" i="1"/>
  <c r="J102"/>
  <c r="K102"/>
  <c r="M102"/>
  <c r="F65" i="2"/>
  <c r="H65"/>
  <c r="F33" i="1"/>
  <c r="J33"/>
  <c r="K33"/>
  <c r="M33"/>
  <c r="E66" i="2"/>
  <c r="F103" i="1"/>
  <c r="J103"/>
  <c r="K103"/>
  <c r="M103"/>
  <c r="F66" i="2"/>
  <c r="H66"/>
  <c r="F34" i="1"/>
  <c r="J34"/>
  <c r="K34"/>
  <c r="M34"/>
  <c r="E67" i="2"/>
  <c r="G67"/>
  <c r="H67"/>
  <c r="F35" i="1"/>
  <c r="J35"/>
  <c r="K35"/>
  <c r="M35"/>
  <c r="E68" i="2"/>
  <c r="F36" i="1"/>
  <c r="J36"/>
  <c r="K36"/>
  <c r="M36"/>
  <c r="E69" i="2"/>
  <c r="F104" i="1"/>
  <c r="J104"/>
  <c r="K104"/>
  <c r="M104"/>
  <c r="F69" i="2"/>
  <c r="H69"/>
  <c r="F37" i="1"/>
  <c r="J37"/>
  <c r="K37"/>
  <c r="M37"/>
  <c r="E70" i="2"/>
  <c r="F38" i="1"/>
  <c r="J38"/>
  <c r="K38"/>
  <c r="M38"/>
  <c r="E71" i="2"/>
  <c r="F105" i="1"/>
  <c r="J105"/>
  <c r="K105"/>
  <c r="M105"/>
  <c r="F71" i="2"/>
  <c r="H71"/>
  <c r="F14" i="1"/>
  <c r="J14"/>
  <c r="K14"/>
  <c r="M14"/>
  <c r="E47" i="2"/>
  <c r="F31" i="1"/>
  <c r="J31"/>
  <c r="K31"/>
  <c r="M31"/>
  <c r="E64" i="2"/>
  <c r="F29" i="1"/>
  <c r="J29"/>
  <c r="K29"/>
  <c r="M29"/>
  <c r="E62" i="2"/>
  <c r="F19" i="1"/>
  <c r="J19"/>
  <c r="K19"/>
  <c r="M19"/>
  <c r="E52" i="2"/>
  <c r="F48" i="1"/>
  <c r="J48"/>
  <c r="K48"/>
  <c r="M48"/>
  <c r="E25" i="2"/>
  <c r="F43" i="1"/>
  <c r="J43"/>
  <c r="K43"/>
  <c r="M43"/>
  <c r="E20" i="2"/>
  <c r="F110" i="1"/>
  <c r="J110"/>
  <c r="K110"/>
  <c r="M110"/>
  <c r="G20" i="2"/>
  <c r="H20"/>
  <c r="F44" i="1"/>
  <c r="J44"/>
  <c r="K44"/>
  <c r="M44"/>
  <c r="E21" i="2"/>
  <c r="F80" i="1"/>
  <c r="J80"/>
  <c r="K80"/>
  <c r="M80"/>
  <c r="F21" i="2"/>
  <c r="H21"/>
  <c r="F45" i="1"/>
  <c r="J45"/>
  <c r="K45"/>
  <c r="M45"/>
  <c r="E22" i="2"/>
  <c r="F111" i="1"/>
  <c r="J111"/>
  <c r="K111"/>
  <c r="M111"/>
  <c r="G22" i="2"/>
  <c r="H22"/>
  <c r="F46" i="1"/>
  <c r="J46"/>
  <c r="K46"/>
  <c r="M46"/>
  <c r="E23" i="2"/>
  <c r="F47" i="1"/>
  <c r="J47"/>
  <c r="K47"/>
  <c r="M47"/>
  <c r="E24" i="2"/>
  <c r="F49" i="1"/>
  <c r="J49"/>
  <c r="K49"/>
  <c r="M49"/>
  <c r="E26" i="2"/>
  <c r="F50" i="1"/>
  <c r="J50"/>
  <c r="K50"/>
  <c r="M50"/>
  <c r="E27" i="2"/>
  <c r="F81" i="1"/>
  <c r="J81"/>
  <c r="K81"/>
  <c r="M81"/>
  <c r="F27" i="2"/>
  <c r="H27"/>
  <c r="F51" i="1"/>
  <c r="J51"/>
  <c r="K51"/>
  <c r="M51"/>
  <c r="E28" i="2"/>
  <c r="F82" i="1"/>
  <c r="J82"/>
  <c r="K82"/>
  <c r="M82"/>
  <c r="F28" i="2"/>
  <c r="H28"/>
  <c r="F52" i="1"/>
  <c r="J52"/>
  <c r="K52"/>
  <c r="M52"/>
  <c r="E29" i="2"/>
  <c r="F83" i="1"/>
  <c r="J83"/>
  <c r="K83"/>
  <c r="M83"/>
  <c r="F29" i="2"/>
  <c r="H29"/>
  <c r="F54" i="1"/>
  <c r="J54"/>
  <c r="K54"/>
  <c r="M54"/>
  <c r="E31" i="2"/>
  <c r="F84" i="1"/>
  <c r="J84"/>
  <c r="K84"/>
  <c r="M84"/>
  <c r="F31" i="2"/>
  <c r="H31"/>
  <c r="F55" i="1"/>
  <c r="J55"/>
  <c r="K55"/>
  <c r="M55"/>
  <c r="E32" i="2"/>
  <c r="F85" i="1"/>
  <c r="J85"/>
  <c r="K85"/>
  <c r="M85"/>
  <c r="F32" i="2"/>
  <c r="H32"/>
  <c r="F56" i="1"/>
  <c r="J56"/>
  <c r="K56"/>
  <c r="M56"/>
  <c r="E33" i="2"/>
  <c r="H33"/>
  <c r="F57" i="1"/>
  <c r="J57"/>
  <c r="K57"/>
  <c r="M57"/>
  <c r="E34" i="2"/>
  <c r="F86" i="1"/>
  <c r="J86"/>
  <c r="K86"/>
  <c r="M86"/>
  <c r="F34" i="2"/>
  <c r="H34"/>
  <c r="F58" i="1"/>
  <c r="J58"/>
  <c r="K58"/>
  <c r="M58"/>
  <c r="E35" i="2"/>
  <c r="F59" i="1"/>
  <c r="J59"/>
  <c r="K59"/>
  <c r="M59"/>
  <c r="E36" i="2"/>
  <c r="F87" i="1"/>
  <c r="J87"/>
  <c r="K87"/>
  <c r="M87"/>
  <c r="F36" i="2"/>
  <c r="H36"/>
  <c r="F60" i="1"/>
  <c r="J60"/>
  <c r="K60"/>
  <c r="M60"/>
  <c r="E37" i="2"/>
  <c r="F88" i="1"/>
  <c r="J88"/>
  <c r="K88"/>
  <c r="M88"/>
  <c r="F37" i="2"/>
  <c r="H37"/>
  <c r="F61" i="1"/>
  <c r="J61"/>
  <c r="K61"/>
  <c r="M61"/>
  <c r="E38" i="2"/>
  <c r="F89" i="1"/>
  <c r="J89"/>
  <c r="K89"/>
  <c r="M89"/>
  <c r="F38" i="2"/>
  <c r="H38"/>
  <c r="F62" i="1"/>
  <c r="J62"/>
  <c r="K62"/>
  <c r="M62"/>
  <c r="E39" i="2"/>
  <c r="F63" i="1"/>
  <c r="J63"/>
  <c r="K63"/>
  <c r="M63"/>
  <c r="E40" i="2"/>
  <c r="F64" i="1"/>
  <c r="J64"/>
  <c r="K64"/>
  <c r="M64"/>
  <c r="E41" i="2"/>
  <c r="F42" i="1"/>
  <c r="J42"/>
  <c r="K42"/>
  <c r="M42"/>
  <c r="E19" i="2"/>
  <c r="F109" i="1"/>
  <c r="J109"/>
  <c r="K109"/>
  <c r="M109"/>
  <c r="G19" i="2"/>
  <c r="H19"/>
  <c r="M31"/>
  <c r="F4" i="1"/>
  <c r="J4"/>
  <c r="K4"/>
  <c r="M4"/>
  <c r="E7" i="2"/>
  <c r="F69" i="1"/>
  <c r="J69"/>
  <c r="K69"/>
  <c r="M69"/>
  <c r="F7" i="2"/>
  <c r="G7"/>
  <c r="F5" i="1"/>
  <c r="J5"/>
  <c r="K5"/>
  <c r="M5"/>
  <c r="E8" i="2"/>
  <c r="F70" i="1"/>
  <c r="J70"/>
  <c r="K70"/>
  <c r="M70"/>
  <c r="F8" i="2"/>
  <c r="G8"/>
  <c r="F6" i="1"/>
  <c r="J6"/>
  <c r="K6"/>
  <c r="M6"/>
  <c r="E9" i="2"/>
  <c r="F71" i="1"/>
  <c r="J71"/>
  <c r="K71"/>
  <c r="M71"/>
  <c r="F9" i="2"/>
  <c r="G9"/>
  <c r="F7" i="1"/>
  <c r="J7"/>
  <c r="K7"/>
  <c r="M7"/>
  <c r="E10" i="2"/>
  <c r="F72" i="1"/>
  <c r="J72"/>
  <c r="K72"/>
  <c r="M72"/>
  <c r="F10" i="2"/>
  <c r="G10"/>
  <c r="F8" i="1"/>
  <c r="J8"/>
  <c r="K8"/>
  <c r="M8"/>
  <c r="E11" i="2"/>
  <c r="F73" i="1"/>
  <c r="J73"/>
  <c r="K73"/>
  <c r="M73"/>
  <c r="F11" i="2"/>
  <c r="G11"/>
  <c r="F9" i="1"/>
  <c r="J9"/>
  <c r="K9"/>
  <c r="M9"/>
  <c r="E12" i="2"/>
  <c r="F75" i="1"/>
  <c r="J75"/>
  <c r="K75"/>
  <c r="M75"/>
  <c r="F12" i="2"/>
  <c r="G12"/>
  <c r="F10" i="1"/>
  <c r="J10"/>
  <c r="K10"/>
  <c r="M10"/>
  <c r="E13" i="2"/>
  <c r="F74" i="1"/>
  <c r="J74"/>
  <c r="K74"/>
  <c r="M74"/>
  <c r="F13" i="2"/>
  <c r="G13"/>
  <c r="F3" i="1"/>
  <c r="J3"/>
  <c r="K3"/>
  <c r="M3"/>
  <c r="E6" i="2"/>
  <c r="F68" i="1"/>
  <c r="J68"/>
  <c r="K68"/>
  <c r="M68"/>
  <c r="F6" i="2"/>
  <c r="G6"/>
  <c r="J124" i="1"/>
  <c r="K124"/>
  <c r="F124"/>
  <c r="J116"/>
  <c r="K116"/>
  <c r="F116"/>
  <c r="J79"/>
  <c r="K79"/>
  <c r="F79"/>
  <c r="J53"/>
  <c r="K53"/>
  <c r="F53"/>
  <c r="J28"/>
  <c r="K28"/>
  <c r="F28"/>
  <c r="J17"/>
  <c r="K17"/>
  <c r="F17"/>
  <c r="M79"/>
</calcChain>
</file>

<file path=xl/sharedStrings.xml><?xml version="1.0" encoding="utf-8"?>
<sst xmlns="http://schemas.openxmlformats.org/spreadsheetml/2006/main" count="474" uniqueCount="101">
  <si>
    <t>No</t>
  </si>
  <si>
    <t>Gymnast</t>
  </si>
  <si>
    <t>Club</t>
  </si>
  <si>
    <t>D1/2</t>
  </si>
  <si>
    <t>D score</t>
  </si>
  <si>
    <t>E1/2 (AF)</t>
  </si>
  <si>
    <t>E3</t>
  </si>
  <si>
    <t>E4</t>
  </si>
  <si>
    <t>TF</t>
  </si>
  <si>
    <t>E score</t>
  </si>
  <si>
    <t>Penalties</t>
  </si>
  <si>
    <t>Final Score</t>
  </si>
  <si>
    <t>D3/4</t>
  </si>
  <si>
    <t>Evie Phillips </t>
  </si>
  <si>
    <t>Cardiff Central Youth Club</t>
  </si>
  <si>
    <t>Scarlett Bunn</t>
  </si>
  <si>
    <t>Worcester</t>
  </si>
  <si>
    <t>Imogen Coslett</t>
  </si>
  <si>
    <t>Llanelli RGA</t>
  </si>
  <si>
    <t>Amber Whitaker</t>
  </si>
  <si>
    <t>Tilda Niemala-Skidmore</t>
  </si>
  <si>
    <t>Planet Gymnastics</t>
  </si>
  <si>
    <t>Indiah Sandy</t>
  </si>
  <si>
    <t>South Essex Gym Club</t>
  </si>
  <si>
    <t>Tegan Bendall</t>
  </si>
  <si>
    <t>Rhythmic at the Academy</t>
  </si>
  <si>
    <t>Grace Woods</t>
  </si>
  <si>
    <t>Borbala Molnar</t>
  </si>
  <si>
    <t>Oxford RG</t>
  </si>
  <si>
    <t>Sienna Calford-Addicott</t>
  </si>
  <si>
    <t>Ffion Colwill</t>
  </si>
  <si>
    <t>Nelly Jasiunaite</t>
  </si>
  <si>
    <t>A &amp; V Rhythmic Club</t>
  </si>
  <si>
    <t>Lucy Loane</t>
  </si>
  <si>
    <t>City of Canterbury RGC</t>
  </si>
  <si>
    <t>Greta Kiznyte</t>
  </si>
  <si>
    <t>Martina Valente</t>
  </si>
  <si>
    <t>Miya Guy</t>
  </si>
  <si>
    <t>Asia DePompeis</t>
  </si>
  <si>
    <t>Esta Nasir</t>
  </si>
  <si>
    <t>Molly Lee</t>
  </si>
  <si>
    <t>Nevaeh Whitby</t>
  </si>
  <si>
    <t>Amelie Woodland</t>
  </si>
  <si>
    <t>Kaori Daniels</t>
  </si>
  <si>
    <t>Kaela-Anne Shafir</t>
  </si>
  <si>
    <t>Rhythmic Excellence</t>
  </si>
  <si>
    <t>Isobel Samuel</t>
  </si>
  <si>
    <t>Alina Berezina</t>
  </si>
  <si>
    <t>Holly Vickers</t>
  </si>
  <si>
    <t>Elizaveta Myshkina</t>
  </si>
  <si>
    <t>Libby Raymond</t>
  </si>
  <si>
    <t>Stockport</t>
  </si>
  <si>
    <t>Alina Tanushi</t>
  </si>
  <si>
    <t>Jessica Holmes</t>
  </si>
  <si>
    <t>Tatiani Allen</t>
  </si>
  <si>
    <t>Izabela Swidrak</t>
  </si>
  <si>
    <t>Stars Academy</t>
  </si>
  <si>
    <t>Nina Skalicanova</t>
  </si>
  <si>
    <t>Lexie-Blu Robinson</t>
  </si>
  <si>
    <t>Ruby Bailey</t>
  </si>
  <si>
    <t>Seren Sainsbury</t>
  </si>
  <si>
    <t>Joey Chu</t>
  </si>
  <si>
    <t>Lacie Robinson-Goddard</t>
  </si>
  <si>
    <t>Seren Powell</t>
  </si>
  <si>
    <t xml:space="preserve">Danielle Brynes </t>
  </si>
  <si>
    <t>Olivia's School RG</t>
  </si>
  <si>
    <t>Lucy Jackman</t>
  </si>
  <si>
    <t>Nickol-Alberta Pumeryte</t>
  </si>
  <si>
    <t>Lisa Chan</t>
  </si>
  <si>
    <t>Sabrina Poliarush</t>
  </si>
  <si>
    <t>Katie Marshall</t>
  </si>
  <si>
    <t>Grace Lee </t>
  </si>
  <si>
    <t>Olivia Talentaite</t>
  </si>
  <si>
    <t>Fern Prescott</t>
  </si>
  <si>
    <t>Ruby Hill</t>
  </si>
  <si>
    <t>Vasilisa Lebedeva</t>
  </si>
  <si>
    <t>Izabela Dimitrova</t>
  </si>
  <si>
    <t>Kyarni Moore</t>
  </si>
  <si>
    <t>Tehila Choy</t>
  </si>
  <si>
    <t>Isabel Hirons</t>
  </si>
  <si>
    <t>Keely Kelly</t>
  </si>
  <si>
    <t>Level 3 U8 Free</t>
  </si>
  <si>
    <t>Level 3 U12 Clubs</t>
  </si>
  <si>
    <t>Level 3 U10 Free</t>
  </si>
  <si>
    <t>Level 3 U8 Rope</t>
  </si>
  <si>
    <t>Level 3 U10 Rope</t>
  </si>
  <si>
    <t>Level 3 U12 Rope</t>
  </si>
  <si>
    <t>Level 3 U10 Hoop</t>
  </si>
  <si>
    <t>Level 3 U12 Ribbon</t>
  </si>
  <si>
    <t>Position</t>
  </si>
  <si>
    <t>Level 3 Under 8</t>
  </si>
  <si>
    <t>Name</t>
  </si>
  <si>
    <t>Free</t>
  </si>
  <si>
    <t>Rope</t>
  </si>
  <si>
    <t>Total</t>
  </si>
  <si>
    <t>Number</t>
  </si>
  <si>
    <t>Level 3 Under 10</t>
  </si>
  <si>
    <t>Hoop</t>
  </si>
  <si>
    <t>Level 3 Under 12</t>
  </si>
  <si>
    <t>Clubs</t>
  </si>
  <si>
    <t>Ribbon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</si>
</sst>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F400]h:mm:ss\ AM/PM"/>
  </numFmts>
  <fonts count="17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ndara"/>
      <family val="2"/>
    </font>
    <font>
      <b/>
      <sz val="10"/>
      <name val="Candar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1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trike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trike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" fillId="0" borderId="0"/>
  </cellStyleXfs>
  <cellXfs count="61">
    <xf numFmtId="0" fontId="0" fillId="0" borderId="0" xfId="0"/>
    <xf numFmtId="0" fontId="0" fillId="0" borderId="0" xfId="0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2" fontId="3" fillId="0" borderId="0" xfId="1" applyNumberFormat="1" applyFont="1"/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2" fontId="4" fillId="0" borderId="2" xfId="1" applyNumberFormat="1" applyFont="1" applyBorder="1" applyAlignment="1">
      <alignment horizontal="center"/>
    </xf>
    <xf numFmtId="2" fontId="4" fillId="2" borderId="2" xfId="1" applyNumberFormat="1" applyFont="1" applyFill="1" applyBorder="1" applyAlignment="1" applyProtection="1">
      <alignment horizontal="center"/>
    </xf>
    <xf numFmtId="2" fontId="4" fillId="5" borderId="2" xfId="1" applyNumberFormat="1" applyFont="1" applyFill="1" applyBorder="1" applyAlignment="1" applyProtection="1">
      <alignment horizontal="center"/>
      <protection locked="0"/>
    </xf>
    <xf numFmtId="2" fontId="4" fillId="0" borderId="2" xfId="1" applyNumberFormat="1" applyFont="1" applyBorder="1" applyAlignment="1" applyProtection="1">
      <alignment horizontal="center"/>
      <protection locked="0"/>
    </xf>
    <xf numFmtId="164" fontId="4" fillId="5" borderId="2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 applyProtection="1">
      <alignment horizontal="center"/>
    </xf>
    <xf numFmtId="2" fontId="3" fillId="0" borderId="4" xfId="1" applyNumberFormat="1" applyFont="1" applyBorder="1" applyAlignment="1">
      <alignment horizontal="center"/>
    </xf>
    <xf numFmtId="2" fontId="3" fillId="2" borderId="4" xfId="1" applyNumberFormat="1" applyFont="1" applyFill="1" applyBorder="1" applyAlignment="1" applyProtection="1">
      <alignment horizontal="center"/>
    </xf>
    <xf numFmtId="2" fontId="3" fillId="5" borderId="4" xfId="1" applyNumberFormat="1" applyFont="1" applyFill="1" applyBorder="1" applyAlignment="1" applyProtection="1">
      <alignment horizontal="center"/>
    </xf>
    <xf numFmtId="2" fontId="3" fillId="0" borderId="4" xfId="1" applyNumberFormat="1" applyFont="1" applyFill="1" applyBorder="1" applyAlignment="1" applyProtection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4" xfId="1" applyNumberFormat="1" applyFont="1" applyBorder="1" applyAlignment="1" applyProtection="1">
      <alignment horizontal="center"/>
      <protection locked="0"/>
    </xf>
    <xf numFmtId="164" fontId="3" fillId="5" borderId="4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 applyProtection="1">
      <alignment horizontal="center"/>
    </xf>
    <xf numFmtId="0" fontId="6" fillId="6" borderId="4" xfId="0" applyFont="1" applyFill="1" applyBorder="1"/>
    <xf numFmtId="0" fontId="10" fillId="6" borderId="4" xfId="0" applyFont="1" applyFill="1" applyBorder="1"/>
    <xf numFmtId="0" fontId="10" fillId="6" borderId="4" xfId="0" applyFont="1" applyFill="1" applyBorder="1" applyProtection="1">
      <protection locked="0"/>
    </xf>
    <xf numFmtId="49" fontId="15" fillId="6" borderId="4" xfId="0" applyNumberFormat="1" applyFont="1" applyFill="1" applyBorder="1" applyAlignment="1"/>
    <xf numFmtId="0" fontId="0" fillId="0" borderId="0" xfId="0"/>
    <xf numFmtId="0" fontId="6" fillId="6" borderId="4" xfId="0" applyFont="1" applyFill="1" applyBorder="1"/>
    <xf numFmtId="0" fontId="9" fillId="6" borderId="4" xfId="0" applyFont="1" applyFill="1" applyBorder="1" applyAlignment="1"/>
    <xf numFmtId="0" fontId="10" fillId="6" borderId="4" xfId="0" applyFont="1" applyFill="1" applyBorder="1"/>
    <xf numFmtId="0" fontId="7" fillId="6" borderId="4" xfId="0" applyFont="1" applyFill="1" applyBorder="1"/>
    <xf numFmtId="0" fontId="10" fillId="6" borderId="4" xfId="0" applyFont="1" applyFill="1" applyBorder="1" applyProtection="1">
      <protection locked="0"/>
    </xf>
    <xf numFmtId="0" fontId="11" fillId="6" borderId="4" xfId="0" applyFont="1" applyFill="1" applyBorder="1" applyAlignment="1"/>
    <xf numFmtId="0" fontId="7" fillId="6" borderId="4" xfId="0" applyFont="1" applyFill="1" applyBorder="1" applyProtection="1">
      <protection locked="0"/>
    </xf>
    <xf numFmtId="49" fontId="15" fillId="6" borderId="4" xfId="0" applyNumberFormat="1" applyFont="1" applyFill="1" applyBorder="1" applyAlignment="1"/>
    <xf numFmtId="49" fontId="12" fillId="6" borderId="4" xfId="0" applyNumberFormat="1" applyFont="1" applyFill="1" applyBorder="1" applyAlignment="1"/>
    <xf numFmtId="0" fontId="16" fillId="6" borderId="4" xfId="0" applyFont="1" applyFill="1" applyBorder="1"/>
    <xf numFmtId="0" fontId="16" fillId="6" borderId="4" xfId="0" applyFont="1" applyFill="1" applyBorder="1" applyAlignment="1"/>
    <xf numFmtId="0" fontId="13" fillId="6" borderId="4" xfId="0" applyFont="1" applyFill="1" applyBorder="1"/>
    <xf numFmtId="0" fontId="13" fillId="6" borderId="4" xfId="0" applyFont="1" applyFill="1" applyBorder="1" applyAlignment="1"/>
    <xf numFmtId="0" fontId="14" fillId="6" borderId="4" xfId="0" applyFont="1" applyFill="1" applyBorder="1"/>
    <xf numFmtId="0" fontId="5" fillId="6" borderId="4" xfId="0" applyFont="1" applyFill="1" applyBorder="1"/>
    <xf numFmtId="0" fontId="0" fillId="0" borderId="4" xfId="0" applyBorder="1"/>
    <xf numFmtId="164" fontId="0" fillId="0" borderId="4" xfId="0" applyNumberFormat="1" applyBorder="1"/>
    <xf numFmtId="0" fontId="0" fillId="7" borderId="4" xfId="0" applyFill="1" applyBorder="1"/>
    <xf numFmtId="164" fontId="0" fillId="7" borderId="4" xfId="0" applyNumberFormat="1" applyFill="1" applyBorder="1"/>
    <xf numFmtId="164" fontId="0" fillId="0" borderId="4" xfId="0" applyNumberFormat="1" applyFill="1" applyBorder="1"/>
    <xf numFmtId="0" fontId="14" fillId="8" borderId="4" xfId="0" applyFont="1" applyFill="1" applyBorder="1"/>
    <xf numFmtId="0" fontId="13" fillId="8" borderId="4" xfId="0" applyFont="1" applyFill="1" applyBorder="1"/>
    <xf numFmtId="2" fontId="3" fillId="8" borderId="4" xfId="1" applyNumberFormat="1" applyFont="1" applyFill="1" applyBorder="1" applyAlignment="1">
      <alignment horizontal="center"/>
    </xf>
    <xf numFmtId="2" fontId="3" fillId="8" borderId="4" xfId="1" applyNumberFormat="1" applyFont="1" applyFill="1" applyBorder="1" applyAlignment="1" applyProtection="1">
      <alignment horizontal="center"/>
    </xf>
    <xf numFmtId="164" fontId="3" fillId="8" borderId="4" xfId="1" applyNumberFormat="1" applyFont="1" applyFill="1" applyBorder="1" applyAlignment="1">
      <alignment horizontal="center"/>
    </xf>
    <xf numFmtId="2" fontId="3" fillId="8" borderId="4" xfId="1" applyNumberFormat="1" applyFont="1" applyFill="1" applyBorder="1" applyAlignment="1" applyProtection="1">
      <alignment horizontal="center"/>
      <protection locked="0"/>
    </xf>
    <xf numFmtId="164" fontId="3" fillId="8" borderId="5" xfId="1" applyNumberFormat="1" applyFont="1" applyFill="1" applyBorder="1" applyAlignment="1" applyProtection="1">
      <alignment horizontal="center"/>
    </xf>
    <xf numFmtId="0" fontId="5" fillId="8" borderId="4" xfId="0" applyFont="1" applyFill="1" applyBorder="1"/>
    <xf numFmtId="0" fontId="7" fillId="8" borderId="4" xfId="0" applyFont="1" applyFill="1" applyBorder="1"/>
    <xf numFmtId="0" fontId="16" fillId="8" borderId="4" xfId="0" applyFont="1" applyFill="1" applyBorder="1"/>
    <xf numFmtId="0" fontId="16" fillId="8" borderId="4" xfId="0" applyFont="1" applyFill="1" applyBorder="1" applyAlignment="1"/>
    <xf numFmtId="165" fontId="4" fillId="8" borderId="0" xfId="1" applyNumberFormat="1" applyFont="1" applyFill="1" applyAlignment="1">
      <alignment horizontal="left"/>
    </xf>
    <xf numFmtId="164" fontId="0" fillId="8" borderId="4" xfId="0" applyNumberFormat="1" applyFill="1" applyBorder="1"/>
  </cellXfs>
  <cellStyles count="4">
    <cellStyle name="Excel Built-in Normal" xfId="2"/>
    <cellStyle name="Normal" xfId="0" builtinId="0"/>
    <cellStyle name="Normal 2" xfId="1"/>
    <cellStyle name="Normal 2 2" xfId="3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</dxfs>
  <tableStyles count="2" defaultTableStyle="TableStyleMedium2" defaultPivotStyle="PivotStyleLight16">
    <tableStyle name="ENTRY OVERVIEW-style" pivot="0" count="3">
      <tableStyleElement type="headerRow" dxfId="5"/>
      <tableStyleElement type="firstRowStripe" dxfId="4"/>
      <tableStyleElement type="secondRowStripe" dxfId="3"/>
    </tableStyle>
    <tableStyle name="ENTRY OVERVIEW-style 2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1"/>
  <sheetViews>
    <sheetView tabSelected="1" zoomScale="106" zoomScaleNormal="106" workbookViewId="0"/>
  </sheetViews>
  <sheetFormatPr defaultRowHeight="15"/>
  <cols>
    <col min="1" max="1" width="10" customWidth="1"/>
    <col min="2" max="2" width="25.85546875" bestFit="1" customWidth="1"/>
    <col min="3" max="3" width="26.85546875" bestFit="1" customWidth="1"/>
    <col min="5" max="5" width="9.140625" style="1"/>
  </cols>
  <sheetData>
    <row r="1" spans="1:14" ht="15.75" thickBot="1">
      <c r="A1" s="3" t="s">
        <v>81</v>
      </c>
      <c r="B1" s="2"/>
      <c r="C1" s="2"/>
      <c r="D1" s="2"/>
      <c r="E1" s="2"/>
      <c r="F1" s="2"/>
      <c r="G1" s="2"/>
      <c r="H1" s="2"/>
      <c r="I1" s="2"/>
      <c r="J1" s="2"/>
      <c r="K1" s="4"/>
      <c r="L1" s="4"/>
      <c r="M1" s="2"/>
    </row>
    <row r="2" spans="1:14">
      <c r="A2" s="5" t="s">
        <v>0</v>
      </c>
      <c r="B2" s="6" t="s">
        <v>1</v>
      </c>
      <c r="C2" s="6" t="s">
        <v>2</v>
      </c>
      <c r="D2" s="7" t="s">
        <v>3</v>
      </c>
      <c r="E2" s="7" t="s">
        <v>12</v>
      </c>
      <c r="F2" s="8" t="s">
        <v>4</v>
      </c>
      <c r="G2" s="9" t="s">
        <v>5</v>
      </c>
      <c r="H2" s="10" t="s">
        <v>6</v>
      </c>
      <c r="I2" s="10" t="s">
        <v>7</v>
      </c>
      <c r="J2" s="11" t="s">
        <v>8</v>
      </c>
      <c r="K2" s="12" t="s">
        <v>9</v>
      </c>
      <c r="L2" s="10" t="s">
        <v>10</v>
      </c>
      <c r="M2" s="13" t="s">
        <v>11</v>
      </c>
      <c r="N2" s="27" t="s">
        <v>89</v>
      </c>
    </row>
    <row r="3" spans="1:14" ht="15.75">
      <c r="A3" s="23">
        <v>227</v>
      </c>
      <c r="B3" s="24" t="s">
        <v>13</v>
      </c>
      <c r="C3" s="24" t="s">
        <v>14</v>
      </c>
      <c r="D3" s="14">
        <v>2.2000000000000002</v>
      </c>
      <c r="E3" s="14">
        <v>0.6</v>
      </c>
      <c r="F3" s="15">
        <f>(D3+E3)</f>
        <v>2.8000000000000003</v>
      </c>
      <c r="G3" s="16">
        <v>2.1</v>
      </c>
      <c r="H3" s="17">
        <v>6.8</v>
      </c>
      <c r="I3" s="18">
        <v>8.8000000000000007</v>
      </c>
      <c r="J3" s="20">
        <f>(H3+I3)/2</f>
        <v>7.8000000000000007</v>
      </c>
      <c r="K3" s="21">
        <f>20-G3-J3</f>
        <v>10.099999999999998</v>
      </c>
      <c r="L3" s="19"/>
      <c r="M3" s="22">
        <f>F3+K3-L3</f>
        <v>12.899999999999999</v>
      </c>
      <c r="N3">
        <v>8</v>
      </c>
    </row>
    <row r="4" spans="1:14" ht="15.75">
      <c r="A4" s="23">
        <v>228</v>
      </c>
      <c r="B4" s="26" t="s">
        <v>17</v>
      </c>
      <c r="C4" s="26" t="s">
        <v>18</v>
      </c>
      <c r="D4" s="14">
        <v>2.4</v>
      </c>
      <c r="E4" s="14">
        <v>0.9</v>
      </c>
      <c r="F4" s="15">
        <f t="shared" ref="F4:F10" si="0">(D4+E4)</f>
        <v>3.3</v>
      </c>
      <c r="G4" s="16">
        <v>1.5</v>
      </c>
      <c r="H4" s="17">
        <v>5.6</v>
      </c>
      <c r="I4" s="18">
        <v>6</v>
      </c>
      <c r="J4" s="20">
        <f t="shared" ref="J4:J10" si="1">(H4+I4)/2</f>
        <v>5.8</v>
      </c>
      <c r="K4" s="21">
        <f t="shared" ref="K4:K10" si="2">20-G4-J4</f>
        <v>12.7</v>
      </c>
      <c r="L4" s="19"/>
      <c r="M4" s="22">
        <f t="shared" ref="M4:M10" si="3">F4+K4-L4</f>
        <v>16</v>
      </c>
      <c r="N4">
        <v>2</v>
      </c>
    </row>
    <row r="5" spans="1:14" ht="15.75">
      <c r="A5" s="23">
        <v>229</v>
      </c>
      <c r="B5" s="24" t="s">
        <v>20</v>
      </c>
      <c r="C5" s="24" t="s">
        <v>21</v>
      </c>
      <c r="D5" s="14">
        <v>2.1</v>
      </c>
      <c r="E5" s="14">
        <v>0.6</v>
      </c>
      <c r="F5" s="15">
        <f t="shared" si="0"/>
        <v>2.7</v>
      </c>
      <c r="G5" s="16">
        <v>2.2000000000000002</v>
      </c>
      <c r="H5" s="17">
        <v>4.8</v>
      </c>
      <c r="I5" s="18">
        <v>5.6</v>
      </c>
      <c r="J5" s="20">
        <f t="shared" si="1"/>
        <v>5.1999999999999993</v>
      </c>
      <c r="K5" s="21">
        <f t="shared" si="2"/>
        <v>12.600000000000001</v>
      </c>
      <c r="L5" s="19"/>
      <c r="M5" s="22">
        <f t="shared" si="3"/>
        <v>15.3</v>
      </c>
      <c r="N5">
        <v>4</v>
      </c>
    </row>
    <row r="6" spans="1:14" ht="15.75">
      <c r="A6" s="23">
        <v>231</v>
      </c>
      <c r="B6" s="26" t="s">
        <v>26</v>
      </c>
      <c r="C6" s="26" t="s">
        <v>18</v>
      </c>
      <c r="D6" s="14">
        <v>2.8</v>
      </c>
      <c r="E6" s="14">
        <v>0.9</v>
      </c>
      <c r="F6" s="15">
        <f t="shared" si="0"/>
        <v>3.6999999999999997</v>
      </c>
      <c r="G6" s="16">
        <v>1.5</v>
      </c>
      <c r="H6" s="17">
        <v>6.2</v>
      </c>
      <c r="I6" s="18">
        <v>7</v>
      </c>
      <c r="J6" s="20">
        <f t="shared" si="1"/>
        <v>6.6</v>
      </c>
      <c r="K6" s="21">
        <f t="shared" si="2"/>
        <v>11.9</v>
      </c>
      <c r="L6" s="19"/>
      <c r="M6" s="22">
        <f t="shared" si="3"/>
        <v>15.6</v>
      </c>
      <c r="N6">
        <v>3</v>
      </c>
    </row>
    <row r="7" spans="1:14" ht="15.75">
      <c r="A7" s="23">
        <v>232</v>
      </c>
      <c r="B7" s="26" t="s">
        <v>29</v>
      </c>
      <c r="C7" s="26" t="s">
        <v>18</v>
      </c>
      <c r="D7" s="14">
        <v>2.2999999999999998</v>
      </c>
      <c r="E7" s="14">
        <v>0.9</v>
      </c>
      <c r="F7" s="15">
        <f t="shared" si="0"/>
        <v>3.1999999999999997</v>
      </c>
      <c r="G7" s="16">
        <v>1.5</v>
      </c>
      <c r="H7" s="17">
        <v>6.8</v>
      </c>
      <c r="I7" s="18">
        <v>6.4</v>
      </c>
      <c r="J7" s="20">
        <f t="shared" si="1"/>
        <v>6.6</v>
      </c>
      <c r="K7" s="21">
        <f t="shared" si="2"/>
        <v>11.9</v>
      </c>
      <c r="L7" s="19"/>
      <c r="M7" s="22">
        <f t="shared" si="3"/>
        <v>15.1</v>
      </c>
      <c r="N7">
        <v>6</v>
      </c>
    </row>
    <row r="8" spans="1:14" ht="15.75">
      <c r="A8" s="23">
        <v>234</v>
      </c>
      <c r="B8" s="24" t="s">
        <v>31</v>
      </c>
      <c r="C8" s="25" t="s">
        <v>32</v>
      </c>
      <c r="D8" s="14">
        <v>2.2999999999999998</v>
      </c>
      <c r="E8" s="14">
        <v>0.2</v>
      </c>
      <c r="F8" s="15">
        <f t="shared" si="0"/>
        <v>2.5</v>
      </c>
      <c r="G8" s="16">
        <v>1.5</v>
      </c>
      <c r="H8" s="17">
        <v>6.2</v>
      </c>
      <c r="I8" s="18">
        <v>6</v>
      </c>
      <c r="J8" s="20">
        <f t="shared" si="1"/>
        <v>6.1</v>
      </c>
      <c r="K8" s="21">
        <f t="shared" si="2"/>
        <v>12.4</v>
      </c>
      <c r="L8" s="19"/>
      <c r="M8" s="22">
        <f t="shared" si="3"/>
        <v>14.9</v>
      </c>
      <c r="N8">
        <v>7</v>
      </c>
    </row>
    <row r="9" spans="1:14" ht="15.75">
      <c r="A9" s="23">
        <v>421</v>
      </c>
      <c r="B9" s="24" t="s">
        <v>35</v>
      </c>
      <c r="C9" s="25" t="s">
        <v>32</v>
      </c>
      <c r="D9" s="14">
        <v>3.4</v>
      </c>
      <c r="E9" s="14">
        <v>0.3</v>
      </c>
      <c r="F9" s="15">
        <f t="shared" si="0"/>
        <v>3.6999999999999997</v>
      </c>
      <c r="G9" s="16">
        <v>1.4</v>
      </c>
      <c r="H9" s="17">
        <v>4.5999999999999996</v>
      </c>
      <c r="I9" s="18">
        <v>5.2</v>
      </c>
      <c r="J9" s="20">
        <f t="shared" si="1"/>
        <v>4.9000000000000004</v>
      </c>
      <c r="K9" s="21">
        <f t="shared" si="2"/>
        <v>13.700000000000001</v>
      </c>
      <c r="L9" s="19"/>
      <c r="M9" s="22">
        <f t="shared" si="3"/>
        <v>17.400000000000002</v>
      </c>
      <c r="N9">
        <v>1</v>
      </c>
    </row>
    <row r="10" spans="1:14" ht="15" customHeight="1">
      <c r="A10" s="23">
        <v>420</v>
      </c>
      <c r="B10" s="24" t="s">
        <v>37</v>
      </c>
      <c r="C10" s="25" t="s">
        <v>32</v>
      </c>
      <c r="D10" s="14">
        <v>3.1</v>
      </c>
      <c r="E10" s="14">
        <v>0.3</v>
      </c>
      <c r="F10" s="15">
        <f t="shared" si="0"/>
        <v>3.4</v>
      </c>
      <c r="G10" s="16">
        <v>2</v>
      </c>
      <c r="H10" s="17">
        <v>6.1</v>
      </c>
      <c r="I10" s="18">
        <v>6.4</v>
      </c>
      <c r="J10" s="20">
        <f t="shared" si="1"/>
        <v>6.25</v>
      </c>
      <c r="K10" s="21">
        <f t="shared" si="2"/>
        <v>11.75</v>
      </c>
      <c r="L10" s="19"/>
      <c r="M10" s="22">
        <f t="shared" si="3"/>
        <v>15.15</v>
      </c>
      <c r="N10">
        <v>5</v>
      </c>
    </row>
    <row r="12" spans="1:14" s="27" customFormat="1" ht="15.75" thickBot="1">
      <c r="A12" s="3" t="s">
        <v>82</v>
      </c>
      <c r="B12" s="2"/>
      <c r="C12" s="2"/>
      <c r="D12" s="2"/>
      <c r="E12" s="2"/>
      <c r="F12" s="2"/>
      <c r="G12" s="2"/>
      <c r="H12" s="2"/>
      <c r="I12" s="2"/>
      <c r="J12" s="2"/>
      <c r="K12" s="4"/>
      <c r="L12" s="4"/>
      <c r="M12" s="2"/>
    </row>
    <row r="13" spans="1:14" s="27" customFormat="1">
      <c r="A13" s="5" t="s">
        <v>0</v>
      </c>
      <c r="B13" s="6" t="s">
        <v>1</v>
      </c>
      <c r="C13" s="6" t="s">
        <v>2</v>
      </c>
      <c r="D13" s="7" t="s">
        <v>3</v>
      </c>
      <c r="E13" s="7" t="s">
        <v>12</v>
      </c>
      <c r="F13" s="8" t="s">
        <v>4</v>
      </c>
      <c r="G13" s="9" t="s">
        <v>5</v>
      </c>
      <c r="H13" s="10" t="s">
        <v>6</v>
      </c>
      <c r="I13" s="10" t="s">
        <v>7</v>
      </c>
      <c r="J13" s="11" t="s">
        <v>8</v>
      </c>
      <c r="K13" s="12" t="s">
        <v>9</v>
      </c>
      <c r="L13" s="10" t="s">
        <v>10</v>
      </c>
      <c r="M13" s="13" t="s">
        <v>11</v>
      </c>
      <c r="N13" s="27" t="s">
        <v>89</v>
      </c>
    </row>
    <row r="14" spans="1:14" s="27" customFormat="1" ht="15.75">
      <c r="A14" s="42">
        <v>256</v>
      </c>
      <c r="B14" s="31" t="s">
        <v>15</v>
      </c>
      <c r="C14" s="31" t="s">
        <v>16</v>
      </c>
      <c r="D14" s="14">
        <v>3</v>
      </c>
      <c r="E14" s="14">
        <v>0.2</v>
      </c>
      <c r="F14" s="15">
        <f t="shared" ref="F14:F38" si="4">(D14+E14)</f>
        <v>3.2</v>
      </c>
      <c r="G14" s="16">
        <v>2.6</v>
      </c>
      <c r="H14" s="17">
        <v>8</v>
      </c>
      <c r="I14" s="18">
        <v>8.6</v>
      </c>
      <c r="J14" s="20">
        <f t="shared" ref="J14:J38" si="5">(H14+I14)/2</f>
        <v>8.3000000000000007</v>
      </c>
      <c r="K14" s="21">
        <f t="shared" ref="K14:K38" si="6">20-G14-J14</f>
        <v>9.0999999999999979</v>
      </c>
      <c r="L14" s="19"/>
      <c r="M14" s="22">
        <f t="shared" ref="M14:M38" si="7">F14+K14-L14</f>
        <v>12.299999999999997</v>
      </c>
      <c r="N14" s="27">
        <v>7</v>
      </c>
    </row>
    <row r="15" spans="1:14" s="27" customFormat="1" ht="15.75">
      <c r="A15" s="42">
        <v>257</v>
      </c>
      <c r="B15" s="31" t="s">
        <v>19</v>
      </c>
      <c r="C15" s="31" t="s">
        <v>16</v>
      </c>
      <c r="D15" s="14">
        <v>2.1</v>
      </c>
      <c r="E15" s="14">
        <v>0.7</v>
      </c>
      <c r="F15" s="15">
        <f t="shared" si="4"/>
        <v>2.8</v>
      </c>
      <c r="G15" s="16">
        <v>2.8</v>
      </c>
      <c r="H15" s="17">
        <v>7.8</v>
      </c>
      <c r="I15" s="18">
        <v>7.4</v>
      </c>
      <c r="J15" s="20">
        <f t="shared" si="5"/>
        <v>7.6</v>
      </c>
      <c r="K15" s="21">
        <f t="shared" si="6"/>
        <v>9.6</v>
      </c>
      <c r="L15" s="19"/>
      <c r="M15" s="22">
        <f t="shared" si="7"/>
        <v>12.399999999999999</v>
      </c>
      <c r="N15" s="27">
        <v>6</v>
      </c>
    </row>
    <row r="16" spans="1:14" s="27" customFormat="1" ht="15.75">
      <c r="A16" s="42">
        <v>258</v>
      </c>
      <c r="B16" s="31" t="s">
        <v>22</v>
      </c>
      <c r="C16" s="31" t="s">
        <v>23</v>
      </c>
      <c r="D16" s="14">
        <v>2</v>
      </c>
      <c r="E16" s="14">
        <v>0.7</v>
      </c>
      <c r="F16" s="15">
        <f t="shared" si="4"/>
        <v>2.7</v>
      </c>
      <c r="G16" s="16">
        <v>2.8</v>
      </c>
      <c r="H16" s="17">
        <v>10</v>
      </c>
      <c r="I16" s="18">
        <v>10.199999999999999</v>
      </c>
      <c r="J16" s="20">
        <f t="shared" si="5"/>
        <v>10.1</v>
      </c>
      <c r="K16" s="21">
        <f t="shared" si="6"/>
        <v>7.1</v>
      </c>
      <c r="L16" s="19"/>
      <c r="M16" s="22">
        <f t="shared" si="7"/>
        <v>9.8000000000000007</v>
      </c>
    </row>
    <row r="17" spans="1:14" s="27" customFormat="1" ht="15.75">
      <c r="A17" s="48">
        <v>257</v>
      </c>
      <c r="B17" s="49" t="s">
        <v>19</v>
      </c>
      <c r="C17" s="49" t="s">
        <v>16</v>
      </c>
      <c r="D17" s="50"/>
      <c r="E17" s="50"/>
      <c r="F17" s="51">
        <f t="shared" si="4"/>
        <v>0</v>
      </c>
      <c r="G17" s="51"/>
      <c r="H17" s="51"/>
      <c r="I17" s="50"/>
      <c r="J17" s="52">
        <f t="shared" si="5"/>
        <v>0</v>
      </c>
      <c r="K17" s="52">
        <f t="shared" si="6"/>
        <v>20</v>
      </c>
      <c r="L17" s="53"/>
      <c r="M17" s="54"/>
    </row>
    <row r="18" spans="1:14" s="27" customFormat="1" ht="15.75">
      <c r="A18" s="42">
        <v>259</v>
      </c>
      <c r="B18" s="31" t="s">
        <v>24</v>
      </c>
      <c r="C18" s="31" t="s">
        <v>25</v>
      </c>
      <c r="D18" s="14">
        <v>1.5</v>
      </c>
      <c r="E18" s="14">
        <v>0</v>
      </c>
      <c r="F18" s="15">
        <f t="shared" si="4"/>
        <v>1.5</v>
      </c>
      <c r="G18" s="16">
        <v>3</v>
      </c>
      <c r="H18" s="17">
        <v>14.8</v>
      </c>
      <c r="I18" s="18">
        <v>13.5</v>
      </c>
      <c r="J18" s="20">
        <f t="shared" si="5"/>
        <v>14.15</v>
      </c>
      <c r="K18" s="21">
        <f t="shared" si="6"/>
        <v>2.8499999999999996</v>
      </c>
      <c r="L18" s="19">
        <v>0.3</v>
      </c>
      <c r="M18" s="22">
        <f t="shared" si="7"/>
        <v>4.05</v>
      </c>
    </row>
    <row r="19" spans="1:14" s="27" customFormat="1" ht="15.75">
      <c r="A19" s="42">
        <v>260</v>
      </c>
      <c r="B19" s="31" t="s">
        <v>27</v>
      </c>
      <c r="C19" s="31" t="s">
        <v>28</v>
      </c>
      <c r="D19" s="14">
        <v>1.6</v>
      </c>
      <c r="E19" s="14">
        <v>0.7</v>
      </c>
      <c r="F19" s="15">
        <f t="shared" si="4"/>
        <v>2.2999999999999998</v>
      </c>
      <c r="G19" s="16">
        <v>1.8</v>
      </c>
      <c r="H19" s="17">
        <v>13.6</v>
      </c>
      <c r="I19" s="18">
        <v>10.5</v>
      </c>
      <c r="J19" s="20">
        <f t="shared" si="5"/>
        <v>12.05</v>
      </c>
      <c r="K19" s="21">
        <f t="shared" si="6"/>
        <v>6.1499999999999986</v>
      </c>
      <c r="L19" s="19"/>
      <c r="M19" s="22">
        <f t="shared" si="7"/>
        <v>8.4499999999999993</v>
      </c>
    </row>
    <row r="20" spans="1:14" s="27" customFormat="1" ht="15.75">
      <c r="A20" s="42">
        <v>261</v>
      </c>
      <c r="B20" s="36" t="s">
        <v>30</v>
      </c>
      <c r="C20" s="36" t="s">
        <v>18</v>
      </c>
      <c r="D20" s="14">
        <v>1.5</v>
      </c>
      <c r="E20" s="14">
        <v>0.7</v>
      </c>
      <c r="F20" s="15">
        <f t="shared" si="4"/>
        <v>2.2000000000000002</v>
      </c>
      <c r="G20" s="16">
        <v>2.2999999999999998</v>
      </c>
      <c r="H20" s="17">
        <v>10.4</v>
      </c>
      <c r="I20" s="18">
        <v>9.3000000000000007</v>
      </c>
      <c r="J20" s="20">
        <f t="shared" si="5"/>
        <v>9.8500000000000014</v>
      </c>
      <c r="K20" s="21">
        <f t="shared" si="6"/>
        <v>7.8499999999999979</v>
      </c>
      <c r="L20" s="19"/>
      <c r="M20" s="22">
        <f t="shared" si="7"/>
        <v>10.049999999999997</v>
      </c>
    </row>
    <row r="21" spans="1:14" s="27" customFormat="1" ht="15.75">
      <c r="A21" s="42">
        <v>262</v>
      </c>
      <c r="B21" s="31" t="s">
        <v>33</v>
      </c>
      <c r="C21" s="31" t="s">
        <v>34</v>
      </c>
      <c r="D21" s="14">
        <v>3.6</v>
      </c>
      <c r="E21" s="14">
        <v>0.9</v>
      </c>
      <c r="F21" s="15">
        <f t="shared" si="4"/>
        <v>4.5</v>
      </c>
      <c r="G21" s="16">
        <v>1.8</v>
      </c>
      <c r="H21" s="17">
        <v>9.6</v>
      </c>
      <c r="I21" s="18">
        <v>8.6</v>
      </c>
      <c r="J21" s="20">
        <f t="shared" si="5"/>
        <v>9.1</v>
      </c>
      <c r="K21" s="21">
        <f t="shared" si="6"/>
        <v>9.1</v>
      </c>
      <c r="L21" s="19"/>
      <c r="M21" s="22">
        <f t="shared" si="7"/>
        <v>13.6</v>
      </c>
      <c r="N21" s="27">
        <v>2</v>
      </c>
    </row>
    <row r="22" spans="1:14" s="27" customFormat="1" ht="15.75">
      <c r="A22" s="42">
        <v>263</v>
      </c>
      <c r="B22" s="31" t="s">
        <v>36</v>
      </c>
      <c r="C22" s="34" t="s">
        <v>32</v>
      </c>
      <c r="D22" s="14">
        <v>2.6</v>
      </c>
      <c r="E22" s="14">
        <v>1.4</v>
      </c>
      <c r="F22" s="15">
        <f t="shared" si="4"/>
        <v>4</v>
      </c>
      <c r="G22" s="16">
        <v>2.2000000000000002</v>
      </c>
      <c r="H22" s="17">
        <v>8.8000000000000007</v>
      </c>
      <c r="I22" s="18">
        <v>7.6</v>
      </c>
      <c r="J22" s="20">
        <f t="shared" si="5"/>
        <v>8.1999999999999993</v>
      </c>
      <c r="K22" s="21">
        <f t="shared" si="6"/>
        <v>9.6000000000000014</v>
      </c>
      <c r="L22" s="19"/>
      <c r="M22" s="22">
        <f t="shared" si="7"/>
        <v>13.600000000000001</v>
      </c>
      <c r="N22" s="27">
        <v>2</v>
      </c>
    </row>
    <row r="23" spans="1:14" s="27" customFormat="1" ht="15.75">
      <c r="A23" s="42">
        <v>264</v>
      </c>
      <c r="B23" s="31" t="s">
        <v>38</v>
      </c>
      <c r="C23" s="31" t="s">
        <v>14</v>
      </c>
      <c r="D23" s="14">
        <v>0.6</v>
      </c>
      <c r="E23" s="14">
        <v>0.2</v>
      </c>
      <c r="F23" s="15">
        <f t="shared" si="4"/>
        <v>0.8</v>
      </c>
      <c r="G23" s="16">
        <v>2.9</v>
      </c>
      <c r="H23" s="17">
        <v>14.1</v>
      </c>
      <c r="I23" s="18">
        <v>12.6</v>
      </c>
      <c r="J23" s="20">
        <f t="shared" si="5"/>
        <v>13.35</v>
      </c>
      <c r="K23" s="21">
        <f t="shared" si="6"/>
        <v>3.7500000000000018</v>
      </c>
      <c r="L23" s="19"/>
      <c r="M23" s="22">
        <f t="shared" si="7"/>
        <v>4.5500000000000016</v>
      </c>
    </row>
    <row r="24" spans="1:14" s="27" customFormat="1" ht="15.75">
      <c r="A24" s="42">
        <v>265</v>
      </c>
      <c r="B24" s="36" t="s">
        <v>40</v>
      </c>
      <c r="C24" s="36" t="s">
        <v>18</v>
      </c>
      <c r="D24" s="14">
        <v>2</v>
      </c>
      <c r="E24" s="14">
        <v>0.6</v>
      </c>
      <c r="F24" s="15">
        <f t="shared" si="4"/>
        <v>2.6</v>
      </c>
      <c r="G24" s="16">
        <v>1.8</v>
      </c>
      <c r="H24" s="17">
        <v>12.4</v>
      </c>
      <c r="I24" s="18">
        <v>12.7</v>
      </c>
      <c r="J24" s="20">
        <f t="shared" si="5"/>
        <v>12.55</v>
      </c>
      <c r="K24" s="21">
        <f t="shared" si="6"/>
        <v>5.6499999999999986</v>
      </c>
      <c r="L24" s="19"/>
      <c r="M24" s="22">
        <f t="shared" si="7"/>
        <v>8.2499999999999982</v>
      </c>
    </row>
    <row r="25" spans="1:14" s="27" customFormat="1" ht="15.75">
      <c r="A25" s="42">
        <v>267</v>
      </c>
      <c r="B25" s="31" t="s">
        <v>42</v>
      </c>
      <c r="C25" s="31" t="s">
        <v>21</v>
      </c>
      <c r="D25" s="14">
        <v>1.7</v>
      </c>
      <c r="E25" s="14">
        <v>0.3</v>
      </c>
      <c r="F25" s="15">
        <f t="shared" si="4"/>
        <v>2</v>
      </c>
      <c r="G25" s="16">
        <v>4.3</v>
      </c>
      <c r="H25" s="17">
        <v>12.8</v>
      </c>
      <c r="I25" s="18">
        <v>11.8</v>
      </c>
      <c r="J25" s="20">
        <f t="shared" si="5"/>
        <v>12.3</v>
      </c>
      <c r="K25" s="21">
        <f t="shared" si="6"/>
        <v>3.3999999999999986</v>
      </c>
      <c r="L25" s="19"/>
      <c r="M25" s="22">
        <f t="shared" si="7"/>
        <v>5.3999999999999986</v>
      </c>
    </row>
    <row r="26" spans="1:14" s="27" customFormat="1" ht="15.75">
      <c r="A26" s="42">
        <v>268</v>
      </c>
      <c r="B26" s="29" t="s">
        <v>44</v>
      </c>
      <c r="C26" s="29" t="s">
        <v>45</v>
      </c>
      <c r="D26" s="14">
        <v>2.1</v>
      </c>
      <c r="E26" s="14">
        <v>0</v>
      </c>
      <c r="F26" s="15">
        <f t="shared" si="4"/>
        <v>2.1</v>
      </c>
      <c r="G26" s="16">
        <v>2.6</v>
      </c>
      <c r="H26" s="17">
        <v>9.1999999999999993</v>
      </c>
      <c r="I26" s="18">
        <v>9.3000000000000007</v>
      </c>
      <c r="J26" s="20">
        <f t="shared" si="5"/>
        <v>9.25</v>
      </c>
      <c r="K26" s="21">
        <f t="shared" si="6"/>
        <v>8.1499999999999986</v>
      </c>
      <c r="L26" s="19"/>
      <c r="M26" s="22">
        <f t="shared" si="7"/>
        <v>10.249999999999998</v>
      </c>
    </row>
    <row r="27" spans="1:14" s="27" customFormat="1" ht="15.75">
      <c r="A27" s="42">
        <v>269</v>
      </c>
      <c r="B27" s="31" t="s">
        <v>47</v>
      </c>
      <c r="C27" s="31" t="s">
        <v>23</v>
      </c>
      <c r="D27" s="14">
        <v>2.2000000000000002</v>
      </c>
      <c r="E27" s="14">
        <v>0.7</v>
      </c>
      <c r="F27" s="15">
        <f t="shared" si="4"/>
        <v>2.9000000000000004</v>
      </c>
      <c r="G27" s="16">
        <v>2.9</v>
      </c>
      <c r="H27" s="17">
        <v>8.9</v>
      </c>
      <c r="I27" s="18">
        <v>7.7</v>
      </c>
      <c r="J27" s="20">
        <f t="shared" si="5"/>
        <v>8.3000000000000007</v>
      </c>
      <c r="K27" s="21">
        <f t="shared" si="6"/>
        <v>8.8000000000000007</v>
      </c>
      <c r="L27" s="19"/>
      <c r="M27" s="22">
        <f t="shared" si="7"/>
        <v>11.700000000000001</v>
      </c>
      <c r="N27" s="27">
        <v>8</v>
      </c>
    </row>
    <row r="28" spans="1:14" s="27" customFormat="1" ht="15.75">
      <c r="A28" s="55">
        <v>270</v>
      </c>
      <c r="B28" s="56" t="s">
        <v>49</v>
      </c>
      <c r="C28" s="56" t="s">
        <v>16</v>
      </c>
      <c r="D28" s="50"/>
      <c r="E28" s="50"/>
      <c r="F28" s="51">
        <f t="shared" si="4"/>
        <v>0</v>
      </c>
      <c r="G28" s="51"/>
      <c r="H28" s="51"/>
      <c r="I28" s="50"/>
      <c r="J28" s="52">
        <f t="shared" si="5"/>
        <v>0</v>
      </c>
      <c r="K28" s="52">
        <f t="shared" si="6"/>
        <v>20</v>
      </c>
      <c r="L28" s="53"/>
      <c r="M28" s="54"/>
    </row>
    <row r="29" spans="1:14" s="27" customFormat="1" ht="15.75">
      <c r="A29" s="42">
        <v>271</v>
      </c>
      <c r="B29" s="29" t="s">
        <v>52</v>
      </c>
      <c r="C29" s="29" t="s">
        <v>45</v>
      </c>
      <c r="D29" s="14">
        <v>1</v>
      </c>
      <c r="E29" s="14">
        <v>0.4</v>
      </c>
      <c r="F29" s="15">
        <f t="shared" si="4"/>
        <v>1.4</v>
      </c>
      <c r="G29" s="16">
        <v>0.8</v>
      </c>
      <c r="H29" s="17">
        <v>11.5</v>
      </c>
      <c r="I29" s="18">
        <v>10.5</v>
      </c>
      <c r="J29" s="20">
        <f t="shared" si="5"/>
        <v>11</v>
      </c>
      <c r="K29" s="21">
        <f t="shared" si="6"/>
        <v>8.1999999999999993</v>
      </c>
      <c r="L29" s="19"/>
      <c r="M29" s="22">
        <f t="shared" si="7"/>
        <v>9.6</v>
      </c>
    </row>
    <row r="30" spans="1:14" s="27" customFormat="1" ht="15.75">
      <c r="A30" s="42">
        <v>272</v>
      </c>
      <c r="B30" s="31" t="s">
        <v>54</v>
      </c>
      <c r="C30" s="31" t="s">
        <v>25</v>
      </c>
      <c r="D30" s="14">
        <v>0.7</v>
      </c>
      <c r="E30" s="14">
        <v>0.2</v>
      </c>
      <c r="F30" s="15">
        <f t="shared" si="4"/>
        <v>0.89999999999999991</v>
      </c>
      <c r="G30" s="16">
        <v>0.7</v>
      </c>
      <c r="H30" s="17">
        <v>14.8</v>
      </c>
      <c r="I30" s="18">
        <v>10</v>
      </c>
      <c r="J30" s="20">
        <f t="shared" si="5"/>
        <v>12.4</v>
      </c>
      <c r="K30" s="21">
        <f t="shared" si="6"/>
        <v>6.9</v>
      </c>
      <c r="L30" s="19"/>
      <c r="M30" s="22">
        <f t="shared" si="7"/>
        <v>7.8000000000000007</v>
      </c>
    </row>
    <row r="31" spans="1:14" s="27" customFormat="1" ht="15.75">
      <c r="A31" s="42">
        <v>273</v>
      </c>
      <c r="B31" s="31" t="s">
        <v>57</v>
      </c>
      <c r="C31" s="31" t="s">
        <v>28</v>
      </c>
      <c r="D31" s="14">
        <v>2.1</v>
      </c>
      <c r="E31" s="14">
        <v>0.9</v>
      </c>
      <c r="F31" s="15">
        <f t="shared" si="4"/>
        <v>3</v>
      </c>
      <c r="G31" s="16">
        <v>2.6</v>
      </c>
      <c r="H31" s="17">
        <v>10.7</v>
      </c>
      <c r="I31" s="18">
        <v>9.6999999999999993</v>
      </c>
      <c r="J31" s="20">
        <f t="shared" si="5"/>
        <v>10.199999999999999</v>
      </c>
      <c r="K31" s="21">
        <f t="shared" si="6"/>
        <v>7.1999999999999993</v>
      </c>
      <c r="L31" s="19">
        <v>0.3</v>
      </c>
      <c r="M31" s="22">
        <f t="shared" si="7"/>
        <v>9.8999999999999986</v>
      </c>
    </row>
    <row r="32" spans="1:14" s="27" customFormat="1" ht="15.75">
      <c r="A32" s="42">
        <v>274</v>
      </c>
      <c r="B32" s="31" t="s">
        <v>59</v>
      </c>
      <c r="C32" s="31" t="s">
        <v>14</v>
      </c>
      <c r="D32" s="14">
        <v>0.8</v>
      </c>
      <c r="E32" s="14">
        <v>0.2</v>
      </c>
      <c r="F32" s="15">
        <f t="shared" si="4"/>
        <v>1</v>
      </c>
      <c r="G32" s="16">
        <v>2.7</v>
      </c>
      <c r="H32" s="17">
        <v>13.1</v>
      </c>
      <c r="I32" s="18">
        <v>12.1</v>
      </c>
      <c r="J32" s="20">
        <f t="shared" si="5"/>
        <v>12.6</v>
      </c>
      <c r="K32" s="21">
        <f t="shared" si="6"/>
        <v>4.7000000000000011</v>
      </c>
      <c r="L32" s="19"/>
      <c r="M32" s="22">
        <f t="shared" si="7"/>
        <v>5.7000000000000011</v>
      </c>
    </row>
    <row r="33" spans="1:14" s="27" customFormat="1" ht="15.75">
      <c r="A33" s="42">
        <v>275</v>
      </c>
      <c r="B33" s="31" t="s">
        <v>61</v>
      </c>
      <c r="C33" s="34" t="s">
        <v>32</v>
      </c>
      <c r="D33" s="14">
        <v>2.6</v>
      </c>
      <c r="E33" s="14">
        <v>1.1000000000000001</v>
      </c>
      <c r="F33" s="15">
        <f t="shared" si="4"/>
        <v>3.7</v>
      </c>
      <c r="G33" s="16">
        <v>1.8</v>
      </c>
      <c r="H33" s="17">
        <v>8.1999999999999993</v>
      </c>
      <c r="I33" s="18">
        <v>7.8</v>
      </c>
      <c r="J33" s="20">
        <f t="shared" si="5"/>
        <v>8</v>
      </c>
      <c r="K33" s="21">
        <f t="shared" si="6"/>
        <v>10.199999999999999</v>
      </c>
      <c r="L33" s="19"/>
      <c r="M33" s="22">
        <f t="shared" si="7"/>
        <v>13.899999999999999</v>
      </c>
      <c r="N33" s="27">
        <v>1</v>
      </c>
    </row>
    <row r="34" spans="1:14" s="27" customFormat="1" ht="15.75">
      <c r="A34" s="42">
        <v>276</v>
      </c>
      <c r="B34" s="31" t="s">
        <v>63</v>
      </c>
      <c r="C34" s="31" t="s">
        <v>25</v>
      </c>
      <c r="D34" s="14">
        <v>0.7</v>
      </c>
      <c r="E34" s="14">
        <v>0.8</v>
      </c>
      <c r="F34" s="15">
        <f t="shared" si="4"/>
        <v>1.5</v>
      </c>
      <c r="G34" s="16">
        <v>2.1</v>
      </c>
      <c r="H34" s="17">
        <v>10.1</v>
      </c>
      <c r="I34" s="18">
        <v>9.1</v>
      </c>
      <c r="J34" s="20">
        <f t="shared" si="5"/>
        <v>9.6</v>
      </c>
      <c r="K34" s="21">
        <f t="shared" si="6"/>
        <v>8.2999999999999989</v>
      </c>
      <c r="L34" s="19"/>
      <c r="M34" s="22">
        <f t="shared" si="7"/>
        <v>9.7999999999999989</v>
      </c>
    </row>
    <row r="35" spans="1:14" s="27" customFormat="1" ht="15.75">
      <c r="A35" s="42">
        <v>278</v>
      </c>
      <c r="B35" s="31" t="s">
        <v>66</v>
      </c>
      <c r="C35" s="31" t="s">
        <v>16</v>
      </c>
      <c r="D35" s="14">
        <v>3.1</v>
      </c>
      <c r="E35" s="14">
        <v>0.9</v>
      </c>
      <c r="F35" s="15">
        <f t="shared" si="4"/>
        <v>4</v>
      </c>
      <c r="G35" s="16">
        <v>2.1</v>
      </c>
      <c r="H35" s="17">
        <v>9.9</v>
      </c>
      <c r="I35" s="18">
        <v>9</v>
      </c>
      <c r="J35" s="20">
        <f t="shared" si="5"/>
        <v>9.4499999999999993</v>
      </c>
      <c r="K35" s="21">
        <f t="shared" si="6"/>
        <v>8.4499999999999993</v>
      </c>
      <c r="L35" s="19"/>
      <c r="M35" s="22">
        <f t="shared" si="7"/>
        <v>12.45</v>
      </c>
      <c r="N35" s="27">
        <v>5</v>
      </c>
    </row>
    <row r="36" spans="1:14" s="27" customFormat="1" ht="15.75">
      <c r="A36" s="42">
        <v>279</v>
      </c>
      <c r="B36" s="31" t="s">
        <v>68</v>
      </c>
      <c r="C36" s="34" t="s">
        <v>32</v>
      </c>
      <c r="D36" s="14">
        <v>3.4</v>
      </c>
      <c r="E36" s="14">
        <v>1.1000000000000001</v>
      </c>
      <c r="F36" s="15">
        <f t="shared" si="4"/>
        <v>4.5</v>
      </c>
      <c r="G36" s="16">
        <v>1.9</v>
      </c>
      <c r="H36" s="17">
        <v>9.1</v>
      </c>
      <c r="I36" s="18">
        <v>9.8000000000000007</v>
      </c>
      <c r="J36" s="20">
        <f t="shared" si="5"/>
        <v>9.4499999999999993</v>
      </c>
      <c r="K36" s="21">
        <f t="shared" si="6"/>
        <v>8.6500000000000021</v>
      </c>
      <c r="L36" s="19"/>
      <c r="M36" s="22">
        <f t="shared" si="7"/>
        <v>13.150000000000002</v>
      </c>
      <c r="N36" s="27">
        <v>4</v>
      </c>
    </row>
    <row r="37" spans="1:14" s="27" customFormat="1" ht="15.75">
      <c r="A37" s="42">
        <v>277</v>
      </c>
      <c r="B37" s="31" t="s">
        <v>70</v>
      </c>
      <c r="C37" s="31" t="s">
        <v>51</v>
      </c>
      <c r="D37" s="14">
        <v>1</v>
      </c>
      <c r="E37" s="14">
        <v>0.6</v>
      </c>
      <c r="F37" s="15">
        <f t="shared" si="4"/>
        <v>1.6</v>
      </c>
      <c r="G37" s="16">
        <v>2.8</v>
      </c>
      <c r="H37" s="17">
        <v>11.9</v>
      </c>
      <c r="I37" s="18">
        <v>10.9</v>
      </c>
      <c r="J37" s="20">
        <f t="shared" si="5"/>
        <v>11.4</v>
      </c>
      <c r="K37" s="21">
        <f t="shared" si="6"/>
        <v>5.7999999999999989</v>
      </c>
      <c r="L37" s="19"/>
      <c r="M37" s="22">
        <f t="shared" si="7"/>
        <v>7.3999999999999986</v>
      </c>
    </row>
    <row r="38" spans="1:14" s="27" customFormat="1" ht="15.75">
      <c r="A38" s="42">
        <v>419</v>
      </c>
      <c r="B38" s="31" t="s">
        <v>72</v>
      </c>
      <c r="C38" s="34" t="s">
        <v>32</v>
      </c>
      <c r="D38" s="14">
        <v>2.2999999999999998</v>
      </c>
      <c r="E38" s="14">
        <v>1</v>
      </c>
      <c r="F38" s="15">
        <f t="shared" si="4"/>
        <v>3.3</v>
      </c>
      <c r="G38" s="16">
        <v>3</v>
      </c>
      <c r="H38" s="17">
        <v>11.9</v>
      </c>
      <c r="I38" s="18">
        <v>10.9</v>
      </c>
      <c r="J38" s="20">
        <f t="shared" si="5"/>
        <v>11.4</v>
      </c>
      <c r="K38" s="21">
        <f t="shared" si="6"/>
        <v>5.6</v>
      </c>
      <c r="L38" s="19"/>
      <c r="M38" s="22">
        <f t="shared" si="7"/>
        <v>8.8999999999999986</v>
      </c>
    </row>
    <row r="40" spans="1:14" s="27" customFormat="1" ht="15.75" thickBot="1">
      <c r="A40" s="59" t="s">
        <v>83</v>
      </c>
      <c r="B40" s="2"/>
      <c r="C40" s="2"/>
      <c r="D40" s="2"/>
      <c r="E40" s="2"/>
      <c r="F40" s="2"/>
      <c r="G40" s="2"/>
      <c r="H40" s="2"/>
      <c r="I40" s="2"/>
      <c r="J40" s="2"/>
      <c r="K40" s="4"/>
      <c r="L40" s="4"/>
      <c r="M40" s="2"/>
    </row>
    <row r="41" spans="1:14" s="27" customFormat="1">
      <c r="A41" s="5" t="s">
        <v>0</v>
      </c>
      <c r="B41" s="6" t="s">
        <v>1</v>
      </c>
      <c r="C41" s="6" t="s">
        <v>2</v>
      </c>
      <c r="D41" s="7" t="s">
        <v>3</v>
      </c>
      <c r="E41" s="7" t="s">
        <v>12</v>
      </c>
      <c r="F41" s="8" t="s">
        <v>4</v>
      </c>
      <c r="G41" s="9" t="s">
        <v>5</v>
      </c>
      <c r="H41" s="10" t="s">
        <v>6</v>
      </c>
      <c r="I41" s="10" t="s">
        <v>7</v>
      </c>
      <c r="J41" s="11" t="s">
        <v>8</v>
      </c>
      <c r="K41" s="12" t="s">
        <v>9</v>
      </c>
      <c r="L41" s="10" t="s">
        <v>10</v>
      </c>
      <c r="M41" s="13" t="s">
        <v>11</v>
      </c>
      <c r="N41" s="27" t="s">
        <v>89</v>
      </c>
    </row>
    <row r="42" spans="1:14" s="27" customFormat="1" ht="15.75">
      <c r="A42" s="28">
        <v>235</v>
      </c>
      <c r="B42" s="30" t="s">
        <v>39</v>
      </c>
      <c r="C42" s="30" t="s">
        <v>34</v>
      </c>
      <c r="D42" s="14">
        <v>3.3</v>
      </c>
      <c r="E42" s="14">
        <v>0.5</v>
      </c>
      <c r="F42" s="15">
        <f t="shared" ref="F42:F64" si="8">(D42+E42)</f>
        <v>3.8</v>
      </c>
      <c r="G42" s="16">
        <v>1.3</v>
      </c>
      <c r="H42" s="17">
        <v>7.4</v>
      </c>
      <c r="I42" s="18">
        <v>6.4</v>
      </c>
      <c r="J42" s="20">
        <f t="shared" ref="J42:J64" si="9">(H42+I42)/2</f>
        <v>6.9</v>
      </c>
      <c r="K42" s="21">
        <f t="shared" ref="K42:K64" si="10">20-G42-J42</f>
        <v>11.799999999999999</v>
      </c>
      <c r="L42" s="19"/>
      <c r="M42" s="22">
        <f t="shared" ref="M42:M64" si="11">F42+K42-L42</f>
        <v>15.599999999999998</v>
      </c>
    </row>
    <row r="43" spans="1:14" s="27" customFormat="1" ht="15.75">
      <c r="A43" s="28">
        <v>236</v>
      </c>
      <c r="B43" s="30" t="s">
        <v>41</v>
      </c>
      <c r="C43" s="30" t="s">
        <v>14</v>
      </c>
      <c r="D43" s="14">
        <v>2</v>
      </c>
      <c r="E43" s="14">
        <v>0.8</v>
      </c>
      <c r="F43" s="15">
        <f t="shared" si="8"/>
        <v>2.8</v>
      </c>
      <c r="G43" s="16">
        <v>2.6</v>
      </c>
      <c r="H43" s="17">
        <v>6.9</v>
      </c>
      <c r="I43" s="18">
        <v>6</v>
      </c>
      <c r="J43" s="20">
        <f t="shared" si="9"/>
        <v>6.45</v>
      </c>
      <c r="K43" s="21">
        <f t="shared" si="10"/>
        <v>10.95</v>
      </c>
      <c r="L43" s="19"/>
      <c r="M43" s="22">
        <f t="shared" si="11"/>
        <v>13.75</v>
      </c>
    </row>
    <row r="44" spans="1:14" s="27" customFormat="1" ht="15.75">
      <c r="A44" s="28">
        <v>237</v>
      </c>
      <c r="B44" s="30" t="s">
        <v>43</v>
      </c>
      <c r="C44" s="30" t="s">
        <v>28</v>
      </c>
      <c r="D44" s="14">
        <v>2</v>
      </c>
      <c r="E44" s="14">
        <v>0.8</v>
      </c>
      <c r="F44" s="15">
        <f t="shared" si="8"/>
        <v>2.8</v>
      </c>
      <c r="G44" s="16">
        <v>1.2</v>
      </c>
      <c r="H44" s="17">
        <v>5.4</v>
      </c>
      <c r="I44" s="18">
        <v>4.4000000000000004</v>
      </c>
      <c r="J44" s="20">
        <f t="shared" si="9"/>
        <v>4.9000000000000004</v>
      </c>
      <c r="K44" s="21">
        <f t="shared" si="10"/>
        <v>13.9</v>
      </c>
      <c r="L44" s="19"/>
      <c r="M44" s="22">
        <f t="shared" si="11"/>
        <v>16.7</v>
      </c>
      <c r="N44" s="27">
        <v>8</v>
      </c>
    </row>
    <row r="45" spans="1:14" s="27" customFormat="1" ht="15.75">
      <c r="A45" s="28">
        <v>238</v>
      </c>
      <c r="B45" s="30" t="s">
        <v>46</v>
      </c>
      <c r="C45" s="30" t="s">
        <v>25</v>
      </c>
      <c r="D45" s="14">
        <v>1.8</v>
      </c>
      <c r="E45" s="14">
        <v>0</v>
      </c>
      <c r="F45" s="15">
        <f t="shared" si="8"/>
        <v>1.8</v>
      </c>
      <c r="G45" s="16">
        <v>2.1</v>
      </c>
      <c r="H45" s="17">
        <v>4.9000000000000004</v>
      </c>
      <c r="I45" s="18">
        <v>5.2</v>
      </c>
      <c r="J45" s="20">
        <f t="shared" si="9"/>
        <v>5.0500000000000007</v>
      </c>
      <c r="K45" s="21">
        <f t="shared" si="10"/>
        <v>12.849999999999998</v>
      </c>
      <c r="L45" s="19"/>
      <c r="M45" s="22">
        <f t="shared" si="11"/>
        <v>14.649999999999999</v>
      </c>
    </row>
    <row r="46" spans="1:14" s="27" customFormat="1" ht="15.75">
      <c r="A46" s="28">
        <v>239</v>
      </c>
      <c r="B46" s="30" t="s">
        <v>48</v>
      </c>
      <c r="C46" s="30" t="s">
        <v>23</v>
      </c>
      <c r="D46" s="14">
        <v>2.9</v>
      </c>
      <c r="E46" s="14">
        <v>0.9</v>
      </c>
      <c r="F46" s="15">
        <f t="shared" si="8"/>
        <v>3.8</v>
      </c>
      <c r="G46" s="16">
        <v>1.7</v>
      </c>
      <c r="H46" s="17">
        <v>5.2</v>
      </c>
      <c r="I46" s="18">
        <v>4.4000000000000004</v>
      </c>
      <c r="J46" s="20">
        <f t="shared" si="9"/>
        <v>4.8000000000000007</v>
      </c>
      <c r="K46" s="21">
        <f t="shared" si="10"/>
        <v>13.5</v>
      </c>
      <c r="L46" s="19"/>
      <c r="M46" s="22">
        <f t="shared" si="11"/>
        <v>17.3</v>
      </c>
      <c r="N46" s="27">
        <v>5</v>
      </c>
    </row>
    <row r="47" spans="1:14" s="27" customFormat="1" ht="15.75">
      <c r="A47" s="28">
        <v>189</v>
      </c>
      <c r="B47" s="30" t="s">
        <v>50</v>
      </c>
      <c r="C47" s="30" t="s">
        <v>51</v>
      </c>
      <c r="D47" s="14">
        <v>1.6</v>
      </c>
      <c r="E47" s="14">
        <v>0.3</v>
      </c>
      <c r="F47" s="15">
        <f t="shared" si="8"/>
        <v>1.9000000000000001</v>
      </c>
      <c r="G47" s="16">
        <v>2.2999999999999998</v>
      </c>
      <c r="H47" s="17">
        <v>6</v>
      </c>
      <c r="I47" s="18">
        <v>5</v>
      </c>
      <c r="J47" s="20">
        <f t="shared" si="9"/>
        <v>5.5</v>
      </c>
      <c r="K47" s="21">
        <f t="shared" si="10"/>
        <v>12.2</v>
      </c>
      <c r="L47" s="19"/>
      <c r="M47" s="22">
        <f t="shared" si="11"/>
        <v>14.1</v>
      </c>
    </row>
    <row r="48" spans="1:14" s="27" customFormat="1" ht="15.75">
      <c r="A48" s="28">
        <v>230</v>
      </c>
      <c r="B48" s="30" t="s">
        <v>53</v>
      </c>
      <c r="C48" s="30" t="s">
        <v>16</v>
      </c>
      <c r="D48" s="14">
        <v>3.6</v>
      </c>
      <c r="E48" s="14">
        <v>0.3</v>
      </c>
      <c r="F48" s="15">
        <f t="shared" si="8"/>
        <v>3.9</v>
      </c>
      <c r="G48" s="16">
        <v>2</v>
      </c>
      <c r="H48" s="17">
        <v>4.5999999999999996</v>
      </c>
      <c r="I48" s="18">
        <v>4.2</v>
      </c>
      <c r="J48" s="20">
        <f t="shared" si="9"/>
        <v>4.4000000000000004</v>
      </c>
      <c r="K48" s="21">
        <f t="shared" si="10"/>
        <v>13.6</v>
      </c>
      <c r="L48" s="19"/>
      <c r="M48" s="22">
        <f t="shared" si="11"/>
        <v>17.5</v>
      </c>
      <c r="N48" s="27">
        <v>3</v>
      </c>
    </row>
    <row r="49" spans="1:14" s="27" customFormat="1" ht="15.75">
      <c r="A49" s="28">
        <v>241</v>
      </c>
      <c r="B49" s="30" t="s">
        <v>55</v>
      </c>
      <c r="C49" s="30" t="s">
        <v>56</v>
      </c>
      <c r="D49" s="14">
        <v>2.8</v>
      </c>
      <c r="E49" s="14">
        <v>0.5</v>
      </c>
      <c r="F49" s="15">
        <f t="shared" si="8"/>
        <v>3.3</v>
      </c>
      <c r="G49" s="16">
        <v>1.6</v>
      </c>
      <c r="H49" s="17">
        <v>3.7</v>
      </c>
      <c r="I49" s="18">
        <v>3.6</v>
      </c>
      <c r="J49" s="20">
        <f t="shared" si="9"/>
        <v>3.6500000000000004</v>
      </c>
      <c r="K49" s="21">
        <f t="shared" si="10"/>
        <v>14.749999999999998</v>
      </c>
      <c r="L49" s="19"/>
      <c r="M49" s="22">
        <f t="shared" si="11"/>
        <v>18.049999999999997</v>
      </c>
      <c r="N49" s="27">
        <v>2</v>
      </c>
    </row>
    <row r="50" spans="1:14" s="27" customFormat="1" ht="15.75">
      <c r="A50" s="28">
        <v>242</v>
      </c>
      <c r="B50" s="30" t="s">
        <v>58</v>
      </c>
      <c r="C50" s="30" t="s">
        <v>23</v>
      </c>
      <c r="D50" s="14">
        <v>2.7</v>
      </c>
      <c r="E50" s="14">
        <v>0.5</v>
      </c>
      <c r="F50" s="15">
        <f t="shared" si="8"/>
        <v>3.2</v>
      </c>
      <c r="G50" s="16">
        <v>2</v>
      </c>
      <c r="H50" s="17">
        <v>4.8</v>
      </c>
      <c r="I50" s="18">
        <v>5.2</v>
      </c>
      <c r="J50" s="20">
        <f t="shared" si="9"/>
        <v>5</v>
      </c>
      <c r="K50" s="21">
        <f t="shared" si="10"/>
        <v>13</v>
      </c>
      <c r="L50" s="19"/>
      <c r="M50" s="22">
        <f t="shared" si="11"/>
        <v>16.2</v>
      </c>
    </row>
    <row r="51" spans="1:14" s="27" customFormat="1" ht="15.75">
      <c r="A51" s="28">
        <v>243</v>
      </c>
      <c r="B51" s="30" t="s">
        <v>60</v>
      </c>
      <c r="C51" s="30" t="s">
        <v>25</v>
      </c>
      <c r="D51" s="14">
        <v>0.7</v>
      </c>
      <c r="E51" s="14">
        <v>0</v>
      </c>
      <c r="F51" s="15">
        <f t="shared" si="8"/>
        <v>0.7</v>
      </c>
      <c r="G51" s="16">
        <v>3</v>
      </c>
      <c r="H51" s="17">
        <v>8.8000000000000007</v>
      </c>
      <c r="I51" s="18">
        <v>8.6</v>
      </c>
      <c r="J51" s="20">
        <f t="shared" si="9"/>
        <v>8.6999999999999993</v>
      </c>
      <c r="K51" s="21">
        <f t="shared" si="10"/>
        <v>8.3000000000000007</v>
      </c>
      <c r="L51" s="19"/>
      <c r="M51" s="22">
        <f t="shared" si="11"/>
        <v>9</v>
      </c>
    </row>
    <row r="52" spans="1:14" s="27" customFormat="1" ht="15.75">
      <c r="A52" s="28">
        <v>244</v>
      </c>
      <c r="B52" s="30" t="s">
        <v>62</v>
      </c>
      <c r="C52" s="30" t="s">
        <v>21</v>
      </c>
      <c r="D52" s="14">
        <v>1</v>
      </c>
      <c r="E52" s="14">
        <v>0.2</v>
      </c>
      <c r="F52" s="15">
        <f t="shared" si="8"/>
        <v>1.2</v>
      </c>
      <c r="G52" s="16">
        <v>2.4</v>
      </c>
      <c r="H52" s="17">
        <v>6.2</v>
      </c>
      <c r="I52" s="18">
        <v>6</v>
      </c>
      <c r="J52" s="20">
        <f t="shared" si="9"/>
        <v>6.1</v>
      </c>
      <c r="K52" s="21">
        <f t="shared" si="10"/>
        <v>11.500000000000002</v>
      </c>
      <c r="L52" s="19"/>
      <c r="M52" s="22">
        <f t="shared" si="11"/>
        <v>12.700000000000001</v>
      </c>
    </row>
    <row r="53" spans="1:14" s="27" customFormat="1" ht="15.75">
      <c r="A53" s="57">
        <v>245</v>
      </c>
      <c r="B53" s="58" t="s">
        <v>64</v>
      </c>
      <c r="C53" s="58" t="s">
        <v>65</v>
      </c>
      <c r="D53" s="50"/>
      <c r="E53" s="50"/>
      <c r="F53" s="51">
        <f t="shared" si="8"/>
        <v>0</v>
      </c>
      <c r="G53" s="51"/>
      <c r="H53" s="51"/>
      <c r="I53" s="50"/>
      <c r="J53" s="52">
        <f t="shared" si="9"/>
        <v>0</v>
      </c>
      <c r="K53" s="52">
        <f t="shared" si="10"/>
        <v>20</v>
      </c>
      <c r="L53" s="53"/>
      <c r="M53" s="54"/>
    </row>
    <row r="54" spans="1:14" s="27" customFormat="1" ht="15.75">
      <c r="A54" s="28">
        <v>246</v>
      </c>
      <c r="B54" s="30" t="s">
        <v>67</v>
      </c>
      <c r="C54" s="30" t="s">
        <v>34</v>
      </c>
      <c r="D54" s="14">
        <v>2.1</v>
      </c>
      <c r="E54" s="14">
        <v>0.5</v>
      </c>
      <c r="F54" s="15">
        <f t="shared" si="8"/>
        <v>2.6</v>
      </c>
      <c r="G54" s="16">
        <v>1.8</v>
      </c>
      <c r="H54" s="17">
        <v>3.9</v>
      </c>
      <c r="I54" s="18">
        <v>3.8</v>
      </c>
      <c r="J54" s="20">
        <f t="shared" si="9"/>
        <v>3.8499999999999996</v>
      </c>
      <c r="K54" s="21">
        <f t="shared" si="10"/>
        <v>14.35</v>
      </c>
      <c r="L54" s="19"/>
      <c r="M54" s="22">
        <f t="shared" si="11"/>
        <v>16.95</v>
      </c>
      <c r="N54" s="27">
        <v>7</v>
      </c>
    </row>
    <row r="55" spans="1:14" s="27" customFormat="1" ht="15.75">
      <c r="A55" s="28">
        <v>247</v>
      </c>
      <c r="B55" s="30" t="s">
        <v>69</v>
      </c>
      <c r="C55" s="32" t="s">
        <v>32</v>
      </c>
      <c r="D55" s="14">
        <v>3.1</v>
      </c>
      <c r="E55" s="14">
        <v>0.4</v>
      </c>
      <c r="F55" s="15">
        <f t="shared" si="8"/>
        <v>3.5</v>
      </c>
      <c r="G55" s="16">
        <v>2.1</v>
      </c>
      <c r="H55" s="17">
        <v>4.5999999999999996</v>
      </c>
      <c r="I55" s="18">
        <v>3.8</v>
      </c>
      <c r="J55" s="20">
        <f t="shared" si="9"/>
        <v>4.1999999999999993</v>
      </c>
      <c r="K55" s="21">
        <f t="shared" si="10"/>
        <v>13.7</v>
      </c>
      <c r="L55" s="19"/>
      <c r="M55" s="22">
        <f t="shared" si="11"/>
        <v>17.2</v>
      </c>
    </row>
    <row r="56" spans="1:14" s="27" customFormat="1" ht="15.75">
      <c r="A56" s="28">
        <v>248</v>
      </c>
      <c r="B56" s="30" t="s">
        <v>71</v>
      </c>
      <c r="C56" s="30" t="s">
        <v>14</v>
      </c>
      <c r="D56" s="14">
        <v>1.8</v>
      </c>
      <c r="E56" s="14">
        <v>0.8</v>
      </c>
      <c r="F56" s="15">
        <f t="shared" si="8"/>
        <v>2.6</v>
      </c>
      <c r="G56" s="16">
        <v>2.2000000000000002</v>
      </c>
      <c r="H56" s="17">
        <v>5.6</v>
      </c>
      <c r="I56" s="18">
        <v>6</v>
      </c>
      <c r="J56" s="20">
        <f t="shared" si="9"/>
        <v>5.8</v>
      </c>
      <c r="K56" s="21">
        <f t="shared" si="10"/>
        <v>12</v>
      </c>
      <c r="L56" s="19"/>
      <c r="M56" s="22">
        <f t="shared" si="11"/>
        <v>14.6</v>
      </c>
    </row>
    <row r="57" spans="1:14" s="27" customFormat="1" ht="15.75">
      <c r="A57" s="28">
        <v>249</v>
      </c>
      <c r="B57" s="35" t="s">
        <v>73</v>
      </c>
      <c r="C57" s="35" t="s">
        <v>18</v>
      </c>
      <c r="D57" s="14">
        <v>2</v>
      </c>
      <c r="E57" s="14">
        <v>0.6</v>
      </c>
      <c r="F57" s="15">
        <f t="shared" si="8"/>
        <v>2.6</v>
      </c>
      <c r="G57" s="16">
        <v>2.2000000000000002</v>
      </c>
      <c r="H57" s="17">
        <v>5.4</v>
      </c>
      <c r="I57" s="18">
        <v>5.8</v>
      </c>
      <c r="J57" s="20">
        <f t="shared" si="9"/>
        <v>5.6</v>
      </c>
      <c r="K57" s="21">
        <f t="shared" si="10"/>
        <v>12.200000000000001</v>
      </c>
      <c r="L57" s="19"/>
      <c r="M57" s="22">
        <f t="shared" si="11"/>
        <v>14.8</v>
      </c>
    </row>
    <row r="58" spans="1:14" s="27" customFormat="1" ht="15.75">
      <c r="A58" s="28">
        <v>250</v>
      </c>
      <c r="B58" s="30" t="s">
        <v>74</v>
      </c>
      <c r="C58" s="30" t="s">
        <v>21</v>
      </c>
      <c r="D58" s="14">
        <v>2</v>
      </c>
      <c r="E58" s="14">
        <v>0.9</v>
      </c>
      <c r="F58" s="15">
        <f t="shared" si="8"/>
        <v>2.9</v>
      </c>
      <c r="G58" s="16">
        <v>2.2000000000000002</v>
      </c>
      <c r="H58" s="17">
        <v>5.4</v>
      </c>
      <c r="I58" s="18">
        <v>4.4000000000000004</v>
      </c>
      <c r="J58" s="20">
        <f t="shared" si="9"/>
        <v>4.9000000000000004</v>
      </c>
      <c r="K58" s="21">
        <f t="shared" si="10"/>
        <v>12.9</v>
      </c>
      <c r="L58" s="19"/>
      <c r="M58" s="22">
        <f t="shared" si="11"/>
        <v>15.8</v>
      </c>
    </row>
    <row r="59" spans="1:14" s="27" customFormat="1" ht="15.75">
      <c r="A59" s="28">
        <v>251</v>
      </c>
      <c r="B59" s="33" t="s">
        <v>75</v>
      </c>
      <c r="C59" s="33" t="s">
        <v>45</v>
      </c>
      <c r="D59" s="14">
        <v>3</v>
      </c>
      <c r="E59" s="14">
        <v>0.5</v>
      </c>
      <c r="F59" s="15">
        <f t="shared" si="8"/>
        <v>3.5</v>
      </c>
      <c r="G59" s="16">
        <v>1.7</v>
      </c>
      <c r="H59" s="17">
        <v>4.8</v>
      </c>
      <c r="I59" s="18">
        <v>3.8</v>
      </c>
      <c r="J59" s="20">
        <f t="shared" si="9"/>
        <v>4.3</v>
      </c>
      <c r="K59" s="21">
        <f t="shared" si="10"/>
        <v>14</v>
      </c>
      <c r="L59" s="19"/>
      <c r="M59" s="22">
        <f t="shared" si="11"/>
        <v>17.5</v>
      </c>
      <c r="N59" s="27">
        <v>3</v>
      </c>
    </row>
    <row r="60" spans="1:14" s="27" customFormat="1" ht="15.75">
      <c r="A60" s="28">
        <v>252</v>
      </c>
      <c r="B60" s="30" t="s">
        <v>76</v>
      </c>
      <c r="C60" s="30" t="s">
        <v>56</v>
      </c>
      <c r="D60" s="14">
        <v>2.2000000000000002</v>
      </c>
      <c r="E60" s="14">
        <v>0.3</v>
      </c>
      <c r="F60" s="15">
        <f t="shared" si="8"/>
        <v>2.5</v>
      </c>
      <c r="G60" s="16">
        <v>2.4</v>
      </c>
      <c r="H60" s="17">
        <v>5.2</v>
      </c>
      <c r="I60" s="18">
        <v>4.8</v>
      </c>
      <c r="J60" s="20">
        <f t="shared" si="9"/>
        <v>5</v>
      </c>
      <c r="K60" s="21">
        <f t="shared" si="10"/>
        <v>12.600000000000001</v>
      </c>
      <c r="L60" s="19"/>
      <c r="M60" s="22">
        <f t="shared" si="11"/>
        <v>15.100000000000001</v>
      </c>
    </row>
    <row r="61" spans="1:14" s="27" customFormat="1" ht="15.75">
      <c r="A61" s="28">
        <v>240</v>
      </c>
      <c r="B61" s="30" t="s">
        <v>77</v>
      </c>
      <c r="C61" s="30" t="s">
        <v>51</v>
      </c>
      <c r="D61" s="14">
        <v>1.7</v>
      </c>
      <c r="E61" s="14">
        <v>0.3</v>
      </c>
      <c r="F61" s="15">
        <f t="shared" si="8"/>
        <v>2</v>
      </c>
      <c r="G61" s="16">
        <v>2</v>
      </c>
      <c r="H61" s="17">
        <v>4.4000000000000004</v>
      </c>
      <c r="I61" s="18">
        <v>4.5999999999999996</v>
      </c>
      <c r="J61" s="20">
        <f t="shared" si="9"/>
        <v>4.5</v>
      </c>
      <c r="K61" s="21">
        <f t="shared" si="10"/>
        <v>13.5</v>
      </c>
      <c r="L61" s="19"/>
      <c r="M61" s="22">
        <f t="shared" si="11"/>
        <v>15.5</v>
      </c>
    </row>
    <row r="62" spans="1:14" s="27" customFormat="1" ht="15.75">
      <c r="A62" s="28">
        <v>254</v>
      </c>
      <c r="B62" s="33" t="s">
        <v>78</v>
      </c>
      <c r="C62" s="33" t="s">
        <v>45</v>
      </c>
      <c r="D62" s="14">
        <v>2.5</v>
      </c>
      <c r="E62" s="14">
        <v>0</v>
      </c>
      <c r="F62" s="15">
        <f t="shared" si="8"/>
        <v>2.5</v>
      </c>
      <c r="G62" s="16">
        <v>1.7</v>
      </c>
      <c r="H62" s="17">
        <v>4.2</v>
      </c>
      <c r="I62" s="18">
        <v>4.4000000000000004</v>
      </c>
      <c r="J62" s="20">
        <f t="shared" si="9"/>
        <v>4.3000000000000007</v>
      </c>
      <c r="K62" s="21">
        <f t="shared" si="10"/>
        <v>14</v>
      </c>
      <c r="L62" s="19"/>
      <c r="M62" s="22">
        <f t="shared" si="11"/>
        <v>16.5</v>
      </c>
    </row>
    <row r="63" spans="1:14" s="27" customFormat="1" ht="15.75">
      <c r="A63" s="28">
        <v>255</v>
      </c>
      <c r="B63" s="30" t="s">
        <v>79</v>
      </c>
      <c r="C63" s="30" t="s">
        <v>16</v>
      </c>
      <c r="D63" s="14">
        <v>3.1</v>
      </c>
      <c r="E63" s="14">
        <v>0.5</v>
      </c>
      <c r="F63" s="15">
        <f t="shared" si="8"/>
        <v>3.6</v>
      </c>
      <c r="G63" s="16">
        <v>1.6</v>
      </c>
      <c r="H63" s="17">
        <v>3.8</v>
      </c>
      <c r="I63" s="18">
        <v>4</v>
      </c>
      <c r="J63" s="20">
        <f t="shared" si="9"/>
        <v>3.9</v>
      </c>
      <c r="K63" s="21">
        <f t="shared" si="10"/>
        <v>14.499999999999998</v>
      </c>
      <c r="L63" s="19"/>
      <c r="M63" s="22">
        <f t="shared" si="11"/>
        <v>18.099999999999998</v>
      </c>
      <c r="N63" s="27">
        <v>1</v>
      </c>
    </row>
    <row r="64" spans="1:14" s="27" customFormat="1" ht="15.75">
      <c r="A64" s="28">
        <v>253</v>
      </c>
      <c r="B64" s="30" t="s">
        <v>80</v>
      </c>
      <c r="C64" s="30" t="s">
        <v>51</v>
      </c>
      <c r="D64" s="14">
        <v>2.2999999999999998</v>
      </c>
      <c r="E64" s="14">
        <v>0.5</v>
      </c>
      <c r="F64" s="15">
        <f t="shared" si="8"/>
        <v>2.8</v>
      </c>
      <c r="G64" s="16">
        <v>1.9</v>
      </c>
      <c r="H64" s="17">
        <v>3.9</v>
      </c>
      <c r="I64" s="18">
        <v>4.8</v>
      </c>
      <c r="J64" s="20">
        <f t="shared" si="9"/>
        <v>4.3499999999999996</v>
      </c>
      <c r="K64" s="21">
        <f t="shared" si="10"/>
        <v>13.750000000000002</v>
      </c>
      <c r="L64" s="19"/>
      <c r="M64" s="22">
        <f t="shared" si="11"/>
        <v>16.55</v>
      </c>
    </row>
    <row r="66" spans="1:14" s="27" customFormat="1" ht="15.75" thickBot="1">
      <c r="A66" s="3" t="s">
        <v>84</v>
      </c>
      <c r="B66" s="2"/>
      <c r="C66" s="2"/>
      <c r="D66" s="2"/>
      <c r="E66" s="2"/>
      <c r="F66" s="2"/>
      <c r="G66" s="2"/>
      <c r="H66" s="2"/>
      <c r="I66" s="2"/>
      <c r="J66" s="2"/>
      <c r="K66" s="4"/>
      <c r="L66" s="4"/>
      <c r="M66" s="2"/>
    </row>
    <row r="67" spans="1:14" s="27" customFormat="1">
      <c r="A67" s="5" t="s">
        <v>0</v>
      </c>
      <c r="B67" s="6" t="s">
        <v>1</v>
      </c>
      <c r="C67" s="6" t="s">
        <v>2</v>
      </c>
      <c r="D67" s="7" t="s">
        <v>3</v>
      </c>
      <c r="E67" s="7" t="s">
        <v>12</v>
      </c>
      <c r="F67" s="8" t="s">
        <v>4</v>
      </c>
      <c r="G67" s="9" t="s">
        <v>5</v>
      </c>
      <c r="H67" s="10" t="s">
        <v>6</v>
      </c>
      <c r="I67" s="10" t="s">
        <v>7</v>
      </c>
      <c r="J67" s="11" t="s">
        <v>8</v>
      </c>
      <c r="K67" s="12" t="s">
        <v>9</v>
      </c>
      <c r="L67" s="10" t="s">
        <v>10</v>
      </c>
      <c r="M67" s="13" t="s">
        <v>11</v>
      </c>
      <c r="N67" s="27" t="s">
        <v>89</v>
      </c>
    </row>
    <row r="68" spans="1:14" s="27" customFormat="1" ht="15.75">
      <c r="A68" s="42">
        <v>227</v>
      </c>
      <c r="B68" s="31" t="s">
        <v>13</v>
      </c>
      <c r="C68" s="31" t="s">
        <v>14</v>
      </c>
      <c r="D68" s="14">
        <v>1.1000000000000001</v>
      </c>
      <c r="E68" s="14">
        <v>0.4</v>
      </c>
      <c r="F68" s="15">
        <f t="shared" ref="F68:F74" si="12">(D68+E68)</f>
        <v>1.5</v>
      </c>
      <c r="G68" s="16">
        <v>3</v>
      </c>
      <c r="H68" s="17">
        <v>13</v>
      </c>
      <c r="I68" s="18">
        <v>12</v>
      </c>
      <c r="J68" s="20">
        <f t="shared" ref="J68:J74" si="13">(H68+I68)/2</f>
        <v>12.5</v>
      </c>
      <c r="K68" s="21">
        <f t="shared" ref="K68:K74" si="14">20-G68-J68</f>
        <v>4.5</v>
      </c>
      <c r="L68" s="19"/>
      <c r="M68" s="22">
        <f t="shared" ref="M68:M74" si="15">F68+K68-L68</f>
        <v>6</v>
      </c>
    </row>
    <row r="69" spans="1:14" s="27" customFormat="1" ht="15.75">
      <c r="A69" s="42">
        <v>228</v>
      </c>
      <c r="B69" s="36" t="s">
        <v>17</v>
      </c>
      <c r="C69" s="36" t="s">
        <v>18</v>
      </c>
      <c r="D69" s="14">
        <v>2</v>
      </c>
      <c r="E69" s="14">
        <v>0.5</v>
      </c>
      <c r="F69" s="15">
        <f t="shared" si="12"/>
        <v>2.5</v>
      </c>
      <c r="G69" s="16">
        <v>1.7</v>
      </c>
      <c r="H69" s="17">
        <v>11.6</v>
      </c>
      <c r="I69" s="18">
        <v>8.1</v>
      </c>
      <c r="J69" s="20">
        <f t="shared" si="13"/>
        <v>9.85</v>
      </c>
      <c r="K69" s="21">
        <f t="shared" si="14"/>
        <v>8.4500000000000011</v>
      </c>
      <c r="L69" s="19"/>
      <c r="M69" s="22">
        <f t="shared" si="15"/>
        <v>10.950000000000001</v>
      </c>
    </row>
    <row r="70" spans="1:14" s="27" customFormat="1" ht="15.75">
      <c r="A70" s="42">
        <v>229</v>
      </c>
      <c r="B70" s="31" t="s">
        <v>20</v>
      </c>
      <c r="C70" s="31" t="s">
        <v>21</v>
      </c>
      <c r="D70" s="14">
        <v>0.9</v>
      </c>
      <c r="E70" s="14">
        <v>0.2</v>
      </c>
      <c r="F70" s="15">
        <f t="shared" si="12"/>
        <v>1.1000000000000001</v>
      </c>
      <c r="G70" s="16">
        <v>2.7</v>
      </c>
      <c r="H70" s="17">
        <v>13.6</v>
      </c>
      <c r="I70" s="18">
        <v>12.6</v>
      </c>
      <c r="J70" s="20">
        <f t="shared" si="13"/>
        <v>13.1</v>
      </c>
      <c r="K70" s="21">
        <f t="shared" si="14"/>
        <v>4.2000000000000011</v>
      </c>
      <c r="L70" s="19"/>
      <c r="M70" s="22">
        <f t="shared" si="15"/>
        <v>5.3000000000000007</v>
      </c>
    </row>
    <row r="71" spans="1:14" s="27" customFormat="1" ht="15.75">
      <c r="A71" s="42">
        <v>231</v>
      </c>
      <c r="B71" s="36" t="s">
        <v>26</v>
      </c>
      <c r="C71" s="36" t="s">
        <v>18</v>
      </c>
      <c r="D71" s="14">
        <v>1.9</v>
      </c>
      <c r="E71" s="14">
        <v>1.1000000000000001</v>
      </c>
      <c r="F71" s="15">
        <f t="shared" si="12"/>
        <v>3</v>
      </c>
      <c r="G71" s="16">
        <v>2.6</v>
      </c>
      <c r="H71" s="17">
        <v>11.6</v>
      </c>
      <c r="I71" s="18">
        <v>10.6</v>
      </c>
      <c r="J71" s="20">
        <f t="shared" si="13"/>
        <v>11.1</v>
      </c>
      <c r="K71" s="21">
        <f t="shared" si="14"/>
        <v>6.2999999999999989</v>
      </c>
      <c r="L71" s="19"/>
      <c r="M71" s="22">
        <f t="shared" si="15"/>
        <v>9.2999999999999989</v>
      </c>
    </row>
    <row r="72" spans="1:14" s="27" customFormat="1" ht="15.75">
      <c r="A72" s="42">
        <v>232</v>
      </c>
      <c r="B72" s="36" t="s">
        <v>29</v>
      </c>
      <c r="C72" s="36" t="s">
        <v>18</v>
      </c>
      <c r="D72" s="14">
        <v>1.4</v>
      </c>
      <c r="E72" s="14">
        <v>0.9</v>
      </c>
      <c r="F72" s="15">
        <f t="shared" si="12"/>
        <v>2.2999999999999998</v>
      </c>
      <c r="G72" s="16">
        <v>3</v>
      </c>
      <c r="H72" s="17">
        <v>12.2</v>
      </c>
      <c r="I72" s="18">
        <v>11.2</v>
      </c>
      <c r="J72" s="20">
        <f t="shared" si="13"/>
        <v>11.7</v>
      </c>
      <c r="K72" s="21">
        <f t="shared" si="14"/>
        <v>5.3000000000000007</v>
      </c>
      <c r="L72" s="19"/>
      <c r="M72" s="22">
        <f t="shared" si="15"/>
        <v>7.6000000000000005</v>
      </c>
    </row>
    <row r="73" spans="1:14" s="27" customFormat="1" ht="15.75">
      <c r="A73" s="42">
        <v>234</v>
      </c>
      <c r="B73" s="31" t="s">
        <v>31</v>
      </c>
      <c r="C73" s="34" t="s">
        <v>32</v>
      </c>
      <c r="D73" s="14">
        <v>2.1</v>
      </c>
      <c r="E73" s="14">
        <v>0.2</v>
      </c>
      <c r="F73" s="15">
        <f t="shared" si="12"/>
        <v>2.3000000000000003</v>
      </c>
      <c r="G73" s="16">
        <v>2.8</v>
      </c>
      <c r="H73" s="17">
        <v>10.6</v>
      </c>
      <c r="I73" s="18">
        <v>9.6</v>
      </c>
      <c r="J73" s="20">
        <f t="shared" si="13"/>
        <v>10.1</v>
      </c>
      <c r="K73" s="21">
        <f t="shared" si="14"/>
        <v>7.1</v>
      </c>
      <c r="L73" s="19"/>
      <c r="M73" s="22">
        <f t="shared" si="15"/>
        <v>9.4</v>
      </c>
    </row>
    <row r="74" spans="1:14" s="27" customFormat="1" ht="15.75">
      <c r="A74" s="42">
        <v>420</v>
      </c>
      <c r="B74" s="31" t="s">
        <v>37</v>
      </c>
      <c r="C74" s="34" t="s">
        <v>32</v>
      </c>
      <c r="D74" s="14">
        <v>2.8</v>
      </c>
      <c r="E74" s="14">
        <v>0.2</v>
      </c>
      <c r="F74" s="15">
        <f t="shared" si="12"/>
        <v>3</v>
      </c>
      <c r="G74" s="16">
        <v>2.4</v>
      </c>
      <c r="H74" s="17">
        <v>5.4</v>
      </c>
      <c r="I74" s="18">
        <v>8.3000000000000007</v>
      </c>
      <c r="J74" s="20">
        <f t="shared" si="13"/>
        <v>6.8500000000000005</v>
      </c>
      <c r="K74" s="21">
        <f t="shared" si="14"/>
        <v>10.75</v>
      </c>
      <c r="L74" s="19"/>
      <c r="M74" s="22">
        <f t="shared" si="15"/>
        <v>13.75</v>
      </c>
    </row>
    <row r="75" spans="1:14" s="27" customFormat="1" ht="15.75">
      <c r="A75" s="42">
        <v>421</v>
      </c>
      <c r="B75" s="31" t="s">
        <v>35</v>
      </c>
      <c r="C75" s="34" t="s">
        <v>32</v>
      </c>
      <c r="D75" s="14">
        <v>2.4</v>
      </c>
      <c r="E75" s="14">
        <v>0.4</v>
      </c>
      <c r="F75" s="15">
        <f t="shared" ref="F75" si="16">(D75+E75)</f>
        <v>2.8</v>
      </c>
      <c r="G75" s="16">
        <v>2.5</v>
      </c>
      <c r="H75" s="17">
        <v>11.1</v>
      </c>
      <c r="I75" s="18">
        <v>10.1</v>
      </c>
      <c r="J75" s="20">
        <f t="shared" ref="J75" si="17">(H75+I75)/2</f>
        <v>10.6</v>
      </c>
      <c r="K75" s="21">
        <f t="shared" ref="K75" si="18">20-G75-J75</f>
        <v>6.9</v>
      </c>
      <c r="L75" s="19"/>
      <c r="M75" s="22">
        <f t="shared" ref="M75" si="19">F75+K75-L75</f>
        <v>9.6999999999999993</v>
      </c>
    </row>
    <row r="77" spans="1:14" s="27" customFormat="1" ht="15.75" thickBot="1">
      <c r="A77" s="3" t="s">
        <v>85</v>
      </c>
      <c r="B77" s="2"/>
      <c r="C77" s="2"/>
      <c r="D77" s="2"/>
      <c r="E77" s="2"/>
      <c r="F77" s="2"/>
      <c r="G77" s="2"/>
      <c r="H77" s="2"/>
      <c r="I77" s="2"/>
      <c r="J77" s="2"/>
      <c r="K77" s="4"/>
      <c r="L77" s="4"/>
      <c r="M77" s="2"/>
    </row>
    <row r="78" spans="1:14" s="27" customFormat="1">
      <c r="A78" s="5" t="s">
        <v>0</v>
      </c>
      <c r="B78" s="6" t="s">
        <v>1</v>
      </c>
      <c r="C78" s="6" t="s">
        <v>2</v>
      </c>
      <c r="D78" s="7" t="s">
        <v>3</v>
      </c>
      <c r="E78" s="7" t="s">
        <v>12</v>
      </c>
      <c r="F78" s="8" t="s">
        <v>4</v>
      </c>
      <c r="G78" s="9" t="s">
        <v>5</v>
      </c>
      <c r="H78" s="10" t="s">
        <v>6</v>
      </c>
      <c r="I78" s="10" t="s">
        <v>7</v>
      </c>
      <c r="J78" s="11" t="s">
        <v>8</v>
      </c>
      <c r="K78" s="12" t="s">
        <v>9</v>
      </c>
      <c r="L78" s="10" t="s">
        <v>10</v>
      </c>
      <c r="M78" s="13" t="s">
        <v>11</v>
      </c>
      <c r="N78" s="27" t="s">
        <v>89</v>
      </c>
    </row>
    <row r="79" spans="1:14" s="27" customFormat="1" ht="15.75">
      <c r="A79" s="55">
        <v>230</v>
      </c>
      <c r="B79" s="56" t="s">
        <v>53</v>
      </c>
      <c r="C79" s="56" t="s">
        <v>16</v>
      </c>
      <c r="D79" s="50"/>
      <c r="E79" s="50"/>
      <c r="F79" s="51">
        <f t="shared" ref="F79" si="20">(D79+E79)</f>
        <v>0</v>
      </c>
      <c r="G79" s="51"/>
      <c r="H79" s="51"/>
      <c r="I79" s="50"/>
      <c r="J79" s="52">
        <f t="shared" ref="J79" si="21">(H79+I79)/2</f>
        <v>0</v>
      </c>
      <c r="K79" s="52">
        <f t="shared" ref="K79" si="22">20-G79-J79</f>
        <v>20</v>
      </c>
      <c r="L79" s="53"/>
      <c r="M79" s="54">
        <f t="shared" ref="M79" si="23">F79+K79-L79</f>
        <v>20</v>
      </c>
    </row>
    <row r="80" spans="1:14" s="27" customFormat="1" ht="15.75">
      <c r="A80" s="42">
        <v>237</v>
      </c>
      <c r="B80" s="31" t="s">
        <v>43</v>
      </c>
      <c r="C80" s="31" t="s">
        <v>28</v>
      </c>
      <c r="D80" s="14">
        <v>1.7</v>
      </c>
      <c r="E80" s="14">
        <v>0.7</v>
      </c>
      <c r="F80" s="15">
        <f t="shared" ref="F80:F89" si="24">(D80+E80)</f>
        <v>2.4</v>
      </c>
      <c r="G80" s="16">
        <v>2.4</v>
      </c>
      <c r="H80" s="17">
        <v>9.6</v>
      </c>
      <c r="I80" s="18">
        <v>8.6</v>
      </c>
      <c r="J80" s="20">
        <f t="shared" ref="J80:J89" si="25">(H80+I80)/2</f>
        <v>9.1</v>
      </c>
      <c r="K80" s="21">
        <f t="shared" ref="K80:K89" si="26">20-G80-J80</f>
        <v>8.5000000000000018</v>
      </c>
      <c r="L80" s="19"/>
      <c r="M80" s="22">
        <f t="shared" ref="M80:M89" si="27">F80+K80-L80</f>
        <v>10.900000000000002</v>
      </c>
      <c r="N80" s="27">
        <v>6</v>
      </c>
    </row>
    <row r="81" spans="1:14" s="27" customFormat="1" ht="15.75">
      <c r="A81" s="42">
        <v>242</v>
      </c>
      <c r="B81" s="31" t="s">
        <v>58</v>
      </c>
      <c r="C81" s="31" t="s">
        <v>23</v>
      </c>
      <c r="D81" s="14">
        <v>2</v>
      </c>
      <c r="E81" s="14">
        <v>0.5</v>
      </c>
      <c r="F81" s="15">
        <f t="shared" si="24"/>
        <v>2.5</v>
      </c>
      <c r="G81" s="16">
        <v>2.5</v>
      </c>
      <c r="H81" s="17">
        <v>6.7</v>
      </c>
      <c r="I81" s="18">
        <v>7.6</v>
      </c>
      <c r="J81" s="20">
        <f t="shared" si="25"/>
        <v>7.15</v>
      </c>
      <c r="K81" s="21">
        <f t="shared" si="26"/>
        <v>10.35</v>
      </c>
      <c r="L81" s="19"/>
      <c r="M81" s="22">
        <f t="shared" si="27"/>
        <v>12.85</v>
      </c>
      <c r="N81" s="27">
        <v>2</v>
      </c>
    </row>
    <row r="82" spans="1:14" s="27" customFormat="1" ht="15.75">
      <c r="A82" s="42">
        <v>243</v>
      </c>
      <c r="B82" s="31" t="s">
        <v>60</v>
      </c>
      <c r="C82" s="31" t="s">
        <v>25</v>
      </c>
      <c r="D82" s="14">
        <v>0.4</v>
      </c>
      <c r="E82" s="14">
        <v>0</v>
      </c>
      <c r="F82" s="15">
        <f t="shared" si="24"/>
        <v>0.4</v>
      </c>
      <c r="G82" s="16">
        <v>3.6</v>
      </c>
      <c r="H82" s="17">
        <v>8.8000000000000007</v>
      </c>
      <c r="I82" s="18">
        <v>9.6</v>
      </c>
      <c r="J82" s="20">
        <f t="shared" si="25"/>
        <v>9.1999999999999993</v>
      </c>
      <c r="K82" s="21">
        <f t="shared" si="26"/>
        <v>7.1999999999999993</v>
      </c>
      <c r="L82" s="19"/>
      <c r="M82" s="22">
        <f t="shared" si="27"/>
        <v>7.6</v>
      </c>
    </row>
    <row r="83" spans="1:14" s="27" customFormat="1" ht="15.75">
      <c r="A83" s="42">
        <v>244</v>
      </c>
      <c r="B83" s="31" t="s">
        <v>62</v>
      </c>
      <c r="C83" s="31" t="s">
        <v>21</v>
      </c>
      <c r="D83" s="14">
        <v>0.9</v>
      </c>
      <c r="E83" s="14">
        <v>0.2</v>
      </c>
      <c r="F83" s="15">
        <f t="shared" si="24"/>
        <v>1.1000000000000001</v>
      </c>
      <c r="G83" s="16">
        <v>3</v>
      </c>
      <c r="H83" s="17">
        <v>8.1</v>
      </c>
      <c r="I83" s="18">
        <v>9.8000000000000007</v>
      </c>
      <c r="J83" s="20">
        <f t="shared" si="25"/>
        <v>8.9499999999999993</v>
      </c>
      <c r="K83" s="21">
        <f t="shared" si="26"/>
        <v>8.0500000000000007</v>
      </c>
      <c r="L83" s="19"/>
      <c r="M83" s="22">
        <f t="shared" si="27"/>
        <v>9.15</v>
      </c>
    </row>
    <row r="84" spans="1:14" s="27" customFormat="1" ht="15.75">
      <c r="A84" s="42">
        <v>246</v>
      </c>
      <c r="B84" s="31" t="s">
        <v>67</v>
      </c>
      <c r="C84" s="31" t="s">
        <v>34</v>
      </c>
      <c r="D84" s="14">
        <v>2.1</v>
      </c>
      <c r="E84" s="14">
        <v>1</v>
      </c>
      <c r="F84" s="15">
        <f t="shared" si="24"/>
        <v>3.1</v>
      </c>
      <c r="G84" s="16">
        <v>2.4</v>
      </c>
      <c r="H84" s="17">
        <v>7.4</v>
      </c>
      <c r="I84" s="18">
        <v>8.4</v>
      </c>
      <c r="J84" s="20">
        <f t="shared" si="25"/>
        <v>7.9</v>
      </c>
      <c r="K84" s="21">
        <f t="shared" si="26"/>
        <v>9.7000000000000011</v>
      </c>
      <c r="L84" s="19"/>
      <c r="M84" s="22">
        <f t="shared" si="27"/>
        <v>12.8</v>
      </c>
      <c r="N84" s="27">
        <v>3</v>
      </c>
    </row>
    <row r="85" spans="1:14" s="27" customFormat="1" ht="15.75">
      <c r="A85" s="42">
        <v>247</v>
      </c>
      <c r="B85" s="31" t="s">
        <v>69</v>
      </c>
      <c r="C85" s="34" t="s">
        <v>32</v>
      </c>
      <c r="D85" s="14">
        <v>2.2000000000000002</v>
      </c>
      <c r="E85" s="14">
        <v>0</v>
      </c>
      <c r="F85" s="15">
        <f t="shared" si="24"/>
        <v>2.2000000000000002</v>
      </c>
      <c r="G85" s="16">
        <v>2.6</v>
      </c>
      <c r="H85" s="17">
        <v>5.8</v>
      </c>
      <c r="I85" s="18">
        <v>9</v>
      </c>
      <c r="J85" s="20">
        <f t="shared" si="25"/>
        <v>7.4</v>
      </c>
      <c r="K85" s="21">
        <f t="shared" si="26"/>
        <v>9.9999999999999982</v>
      </c>
      <c r="L85" s="19"/>
      <c r="M85" s="22">
        <f t="shared" si="27"/>
        <v>12.2</v>
      </c>
      <c r="N85" s="27">
        <v>4</v>
      </c>
    </row>
    <row r="86" spans="1:14" s="27" customFormat="1" ht="15.75">
      <c r="A86" s="42">
        <v>249</v>
      </c>
      <c r="B86" s="36" t="s">
        <v>73</v>
      </c>
      <c r="C86" s="36" t="s">
        <v>18</v>
      </c>
      <c r="D86" s="14">
        <v>0.5</v>
      </c>
      <c r="E86" s="14">
        <v>0.2</v>
      </c>
      <c r="F86" s="15">
        <f t="shared" si="24"/>
        <v>0.7</v>
      </c>
      <c r="G86" s="16">
        <v>2.9</v>
      </c>
      <c r="H86" s="17">
        <v>6.5</v>
      </c>
      <c r="I86" s="18">
        <v>9.8000000000000007</v>
      </c>
      <c r="J86" s="20">
        <f t="shared" si="25"/>
        <v>8.15</v>
      </c>
      <c r="K86" s="21">
        <f t="shared" si="26"/>
        <v>8.9500000000000011</v>
      </c>
      <c r="L86" s="19"/>
      <c r="M86" s="22">
        <f t="shared" si="27"/>
        <v>9.65</v>
      </c>
    </row>
    <row r="87" spans="1:14" s="27" customFormat="1" ht="15.75">
      <c r="A87" s="42">
        <v>251</v>
      </c>
      <c r="B87" s="29" t="s">
        <v>75</v>
      </c>
      <c r="C87" s="29" t="s">
        <v>45</v>
      </c>
      <c r="D87" s="14">
        <v>2.2000000000000002</v>
      </c>
      <c r="E87" s="14">
        <v>0.6</v>
      </c>
      <c r="F87" s="15">
        <f t="shared" si="24"/>
        <v>2.8000000000000003</v>
      </c>
      <c r="G87" s="16">
        <v>3.3</v>
      </c>
      <c r="H87" s="17">
        <v>6.3</v>
      </c>
      <c r="I87" s="18">
        <v>10.4</v>
      </c>
      <c r="J87" s="20">
        <f t="shared" si="25"/>
        <v>8.35</v>
      </c>
      <c r="K87" s="21">
        <f t="shared" si="26"/>
        <v>8.35</v>
      </c>
      <c r="L87" s="19"/>
      <c r="M87" s="22">
        <f t="shared" si="27"/>
        <v>11.15</v>
      </c>
      <c r="N87" s="27">
        <v>5</v>
      </c>
    </row>
    <row r="88" spans="1:14" s="27" customFormat="1" ht="15.75">
      <c r="A88" s="42">
        <v>252</v>
      </c>
      <c r="B88" s="31" t="s">
        <v>76</v>
      </c>
      <c r="C88" s="31" t="s">
        <v>56</v>
      </c>
      <c r="D88" s="14">
        <v>1.9</v>
      </c>
      <c r="E88" s="14">
        <v>0.9</v>
      </c>
      <c r="F88" s="15">
        <f t="shared" si="24"/>
        <v>2.8</v>
      </c>
      <c r="G88" s="16">
        <v>2.9</v>
      </c>
      <c r="H88" s="17">
        <v>6.4</v>
      </c>
      <c r="I88" s="18">
        <v>6.8</v>
      </c>
      <c r="J88" s="20">
        <f t="shared" si="25"/>
        <v>6.6</v>
      </c>
      <c r="K88" s="21">
        <f t="shared" si="26"/>
        <v>10.500000000000002</v>
      </c>
      <c r="L88" s="19"/>
      <c r="M88" s="22">
        <f t="shared" si="27"/>
        <v>13.3</v>
      </c>
      <c r="N88" s="27">
        <v>1</v>
      </c>
    </row>
    <row r="89" spans="1:14" s="27" customFormat="1" ht="15.75">
      <c r="A89" s="42">
        <v>240</v>
      </c>
      <c r="B89" s="31" t="s">
        <v>77</v>
      </c>
      <c r="C89" s="31" t="s">
        <v>51</v>
      </c>
      <c r="D89" s="14">
        <v>1.1000000000000001</v>
      </c>
      <c r="E89" s="14">
        <v>0</v>
      </c>
      <c r="F89" s="15">
        <f t="shared" si="24"/>
        <v>1.1000000000000001</v>
      </c>
      <c r="G89" s="16">
        <v>3.2</v>
      </c>
      <c r="H89" s="17">
        <v>8.5</v>
      </c>
      <c r="I89" s="18">
        <v>10.6</v>
      </c>
      <c r="J89" s="20">
        <f t="shared" si="25"/>
        <v>9.5500000000000007</v>
      </c>
      <c r="K89" s="21">
        <f t="shared" si="26"/>
        <v>7.25</v>
      </c>
      <c r="L89" s="19"/>
      <c r="M89" s="22">
        <f t="shared" si="27"/>
        <v>8.35</v>
      </c>
    </row>
    <row r="91" spans="1:14" s="27" customFormat="1" ht="15.75" thickBot="1">
      <c r="A91" s="3" t="s">
        <v>86</v>
      </c>
      <c r="B91" s="2"/>
      <c r="C91" s="2"/>
      <c r="D91" s="2"/>
      <c r="E91" s="2"/>
      <c r="F91" s="2"/>
      <c r="G91" s="2"/>
      <c r="H91" s="2"/>
      <c r="I91" s="2"/>
      <c r="J91" s="2"/>
      <c r="K91" s="4"/>
      <c r="L91" s="4"/>
      <c r="M91" s="2"/>
    </row>
    <row r="92" spans="1:14" s="27" customFormat="1">
      <c r="A92" s="5" t="s">
        <v>0</v>
      </c>
      <c r="B92" s="6" t="s">
        <v>1</v>
      </c>
      <c r="C92" s="6" t="s">
        <v>2</v>
      </c>
      <c r="D92" s="7" t="s">
        <v>3</v>
      </c>
      <c r="E92" s="7" t="s">
        <v>12</v>
      </c>
      <c r="F92" s="8" t="s">
        <v>4</v>
      </c>
      <c r="G92" s="9" t="s">
        <v>5</v>
      </c>
      <c r="H92" s="10" t="s">
        <v>6</v>
      </c>
      <c r="I92" s="10" t="s">
        <v>7</v>
      </c>
      <c r="J92" s="11" t="s">
        <v>8</v>
      </c>
      <c r="K92" s="12" t="s">
        <v>9</v>
      </c>
      <c r="L92" s="10" t="s">
        <v>10</v>
      </c>
      <c r="M92" s="13" t="s">
        <v>11</v>
      </c>
      <c r="N92" s="27" t="s">
        <v>89</v>
      </c>
    </row>
    <row r="93" spans="1:14" s="27" customFormat="1" ht="15.75">
      <c r="A93" s="28">
        <v>257</v>
      </c>
      <c r="B93" s="30" t="s">
        <v>19</v>
      </c>
      <c r="C93" s="30" t="s">
        <v>16</v>
      </c>
      <c r="D93" s="14">
        <v>1.6</v>
      </c>
      <c r="E93" s="14">
        <v>0.7</v>
      </c>
      <c r="F93" s="15">
        <f t="shared" ref="F93" si="28">(D93+E93)</f>
        <v>2.2999999999999998</v>
      </c>
      <c r="G93" s="16">
        <v>2.4</v>
      </c>
      <c r="H93" s="17">
        <v>7.3</v>
      </c>
      <c r="I93" s="18">
        <v>6.3</v>
      </c>
      <c r="J93" s="20">
        <f t="shared" ref="J93" si="29">(H93+I93)/2</f>
        <v>6.8</v>
      </c>
      <c r="K93" s="21">
        <f t="shared" ref="K93" si="30">20-G93-J93</f>
        <v>10.8</v>
      </c>
      <c r="L93" s="19"/>
      <c r="M93" s="22">
        <f t="shared" ref="M93" si="31">F93+K93-L93</f>
        <v>13.100000000000001</v>
      </c>
      <c r="N93" s="27">
        <f>RANK(M93,$M$93:$M$105,0)</f>
        <v>6</v>
      </c>
    </row>
    <row r="94" spans="1:14" s="27" customFormat="1" ht="15.75">
      <c r="A94" s="28">
        <v>258</v>
      </c>
      <c r="B94" s="30" t="s">
        <v>22</v>
      </c>
      <c r="C94" s="30" t="s">
        <v>23</v>
      </c>
      <c r="D94" s="14">
        <v>1.6</v>
      </c>
      <c r="E94" s="14">
        <v>0.5</v>
      </c>
      <c r="F94" s="15">
        <f t="shared" ref="F94:F105" si="32">(D94+E94)</f>
        <v>2.1</v>
      </c>
      <c r="G94" s="16">
        <v>3.1</v>
      </c>
      <c r="H94" s="17">
        <v>7.2</v>
      </c>
      <c r="I94" s="18">
        <v>7.2</v>
      </c>
      <c r="J94" s="20">
        <f t="shared" ref="J94:J105" si="33">(H94+I94)/2</f>
        <v>7.2</v>
      </c>
      <c r="K94" s="21">
        <f t="shared" ref="K94:K105" si="34">20-G94-J94</f>
        <v>9.6999999999999993</v>
      </c>
      <c r="L94" s="19"/>
      <c r="M94" s="22">
        <f t="shared" ref="M94:M105" si="35">F94+K94-L94</f>
        <v>11.799999999999999</v>
      </c>
      <c r="N94" s="27">
        <f t="shared" ref="N94:N104" si="36">RANK(M94,$M$93:$M$105,0)</f>
        <v>8</v>
      </c>
    </row>
    <row r="95" spans="1:14" s="27" customFormat="1" ht="15.75">
      <c r="A95" s="28">
        <v>259</v>
      </c>
      <c r="B95" s="30" t="s">
        <v>24</v>
      </c>
      <c r="C95" s="30" t="s">
        <v>25</v>
      </c>
      <c r="D95" s="14">
        <v>0.3</v>
      </c>
      <c r="E95" s="14">
        <v>0.3</v>
      </c>
      <c r="F95" s="15">
        <f t="shared" si="32"/>
        <v>0.6</v>
      </c>
      <c r="G95" s="16">
        <v>3.5</v>
      </c>
      <c r="H95" s="17">
        <v>7.5</v>
      </c>
      <c r="I95" s="18">
        <v>8</v>
      </c>
      <c r="J95" s="20">
        <f t="shared" si="33"/>
        <v>7.75</v>
      </c>
      <c r="K95" s="21">
        <f t="shared" si="34"/>
        <v>8.75</v>
      </c>
      <c r="L95" s="19"/>
      <c r="M95" s="22">
        <f t="shared" si="35"/>
        <v>9.35</v>
      </c>
      <c r="N95" s="27">
        <f t="shared" si="36"/>
        <v>13</v>
      </c>
    </row>
    <row r="96" spans="1:14" s="27" customFormat="1" ht="15.75">
      <c r="A96" s="28">
        <v>262</v>
      </c>
      <c r="B96" s="30" t="s">
        <v>33</v>
      </c>
      <c r="C96" s="30" t="s">
        <v>34</v>
      </c>
      <c r="D96" s="14">
        <v>1.8</v>
      </c>
      <c r="E96" s="14">
        <v>0.4</v>
      </c>
      <c r="F96" s="15">
        <f t="shared" si="32"/>
        <v>2.2000000000000002</v>
      </c>
      <c r="G96" s="16">
        <v>2.6</v>
      </c>
      <c r="H96" s="17">
        <v>7.6</v>
      </c>
      <c r="I96" s="18">
        <v>8.6999999999999993</v>
      </c>
      <c r="J96" s="20">
        <f t="shared" si="33"/>
        <v>8.1499999999999986</v>
      </c>
      <c r="K96" s="21">
        <f t="shared" si="34"/>
        <v>9.25</v>
      </c>
      <c r="L96" s="19"/>
      <c r="M96" s="22">
        <f t="shared" si="35"/>
        <v>11.45</v>
      </c>
      <c r="N96" s="27">
        <f t="shared" si="36"/>
        <v>9</v>
      </c>
    </row>
    <row r="97" spans="1:14" s="27" customFormat="1" ht="15.75">
      <c r="A97" s="28">
        <v>263</v>
      </c>
      <c r="B97" s="30" t="s">
        <v>36</v>
      </c>
      <c r="C97" s="32" t="s">
        <v>32</v>
      </c>
      <c r="D97" s="14">
        <v>3.2</v>
      </c>
      <c r="E97" s="14">
        <v>1</v>
      </c>
      <c r="F97" s="15">
        <f t="shared" si="32"/>
        <v>4.2</v>
      </c>
      <c r="G97" s="16">
        <v>2.2999999999999998</v>
      </c>
      <c r="H97" s="17">
        <v>6.9</v>
      </c>
      <c r="I97" s="18">
        <v>6.2</v>
      </c>
      <c r="J97" s="20">
        <f t="shared" si="33"/>
        <v>6.5500000000000007</v>
      </c>
      <c r="K97" s="21">
        <f t="shared" si="34"/>
        <v>11.149999999999999</v>
      </c>
      <c r="L97" s="19"/>
      <c r="M97" s="22">
        <f t="shared" si="35"/>
        <v>15.349999999999998</v>
      </c>
      <c r="N97" s="27">
        <f t="shared" si="36"/>
        <v>4</v>
      </c>
    </row>
    <row r="98" spans="1:14" s="27" customFormat="1" ht="15.75">
      <c r="A98" s="28">
        <v>264</v>
      </c>
      <c r="B98" s="30" t="s">
        <v>38</v>
      </c>
      <c r="C98" s="30" t="s">
        <v>14</v>
      </c>
      <c r="D98" s="14">
        <v>0.4</v>
      </c>
      <c r="E98" s="14">
        <v>0</v>
      </c>
      <c r="F98" s="15">
        <f t="shared" si="32"/>
        <v>0.4</v>
      </c>
      <c r="G98" s="16">
        <v>3.2</v>
      </c>
      <c r="H98" s="17">
        <v>7.8</v>
      </c>
      <c r="I98" s="18">
        <v>7.6</v>
      </c>
      <c r="J98" s="20">
        <f t="shared" si="33"/>
        <v>7.6999999999999993</v>
      </c>
      <c r="K98" s="21">
        <f t="shared" si="34"/>
        <v>9.1000000000000014</v>
      </c>
      <c r="L98" s="19"/>
      <c r="M98" s="22">
        <f t="shared" si="35"/>
        <v>9.5000000000000018</v>
      </c>
      <c r="N98" s="27">
        <f t="shared" si="36"/>
        <v>12</v>
      </c>
    </row>
    <row r="99" spans="1:14" s="27" customFormat="1" ht="15.75">
      <c r="A99" s="28">
        <v>267</v>
      </c>
      <c r="B99" s="30" t="s">
        <v>42</v>
      </c>
      <c r="C99" s="30" t="s">
        <v>21</v>
      </c>
      <c r="D99" s="14">
        <v>1.1000000000000001</v>
      </c>
      <c r="E99" s="14">
        <v>0.4</v>
      </c>
      <c r="F99" s="15">
        <f t="shared" si="32"/>
        <v>1.5</v>
      </c>
      <c r="G99" s="16">
        <v>3.2</v>
      </c>
      <c r="H99" s="17">
        <v>8.1</v>
      </c>
      <c r="I99" s="18">
        <v>7.1</v>
      </c>
      <c r="J99" s="20">
        <f t="shared" si="33"/>
        <v>7.6</v>
      </c>
      <c r="K99" s="21">
        <f t="shared" si="34"/>
        <v>9.2000000000000011</v>
      </c>
      <c r="L99" s="19"/>
      <c r="M99" s="22">
        <f t="shared" si="35"/>
        <v>10.700000000000001</v>
      </c>
      <c r="N99" s="27">
        <f t="shared" si="36"/>
        <v>11</v>
      </c>
    </row>
    <row r="100" spans="1:14" s="27" customFormat="1" ht="15.75">
      <c r="A100" s="28">
        <v>268</v>
      </c>
      <c r="B100" s="33" t="s">
        <v>44</v>
      </c>
      <c r="C100" s="33" t="s">
        <v>45</v>
      </c>
      <c r="D100" s="14">
        <v>1.5</v>
      </c>
      <c r="E100" s="14">
        <v>0.7</v>
      </c>
      <c r="F100" s="15">
        <f t="shared" si="32"/>
        <v>2.2000000000000002</v>
      </c>
      <c r="G100" s="16">
        <v>2.7</v>
      </c>
      <c r="H100" s="17">
        <v>7.2</v>
      </c>
      <c r="I100" s="18">
        <v>6.6</v>
      </c>
      <c r="J100" s="20">
        <f t="shared" si="33"/>
        <v>6.9</v>
      </c>
      <c r="K100" s="21">
        <f t="shared" si="34"/>
        <v>10.4</v>
      </c>
      <c r="L100" s="19"/>
      <c r="M100" s="22">
        <f t="shared" si="35"/>
        <v>12.600000000000001</v>
      </c>
      <c r="N100" s="27">
        <f t="shared" si="36"/>
        <v>7</v>
      </c>
    </row>
    <row r="101" spans="1:14" s="27" customFormat="1" ht="15.75">
      <c r="A101" s="28">
        <v>270</v>
      </c>
      <c r="B101" s="30" t="s">
        <v>49</v>
      </c>
      <c r="C101" s="30" t="s">
        <v>16</v>
      </c>
      <c r="D101" s="14">
        <v>3.1</v>
      </c>
      <c r="E101" s="14">
        <v>0.7</v>
      </c>
      <c r="F101" s="15">
        <f t="shared" si="32"/>
        <v>3.8</v>
      </c>
      <c r="G101" s="16">
        <v>2.5</v>
      </c>
      <c r="H101" s="17">
        <v>6.7</v>
      </c>
      <c r="I101" s="18">
        <v>6</v>
      </c>
      <c r="J101" s="20">
        <f t="shared" si="33"/>
        <v>6.35</v>
      </c>
      <c r="K101" s="21">
        <f t="shared" si="34"/>
        <v>11.15</v>
      </c>
      <c r="L101" s="19"/>
      <c r="M101" s="22">
        <f t="shared" si="35"/>
        <v>14.95</v>
      </c>
      <c r="N101" s="27">
        <f t="shared" si="36"/>
        <v>5</v>
      </c>
    </row>
    <row r="102" spans="1:14" s="27" customFormat="1" ht="15.75">
      <c r="A102" s="28">
        <v>274</v>
      </c>
      <c r="B102" s="30" t="s">
        <v>59</v>
      </c>
      <c r="C102" s="30" t="s">
        <v>14</v>
      </c>
      <c r="D102" s="14">
        <v>0.7</v>
      </c>
      <c r="E102" s="14">
        <v>0.5</v>
      </c>
      <c r="F102" s="15">
        <f t="shared" si="32"/>
        <v>1.2</v>
      </c>
      <c r="G102" s="16">
        <v>3</v>
      </c>
      <c r="H102" s="17">
        <v>7.7</v>
      </c>
      <c r="I102" s="18">
        <v>6.8</v>
      </c>
      <c r="J102" s="20">
        <f t="shared" si="33"/>
        <v>7.25</v>
      </c>
      <c r="K102" s="21">
        <f t="shared" si="34"/>
        <v>9.75</v>
      </c>
      <c r="L102" s="19"/>
      <c r="M102" s="22">
        <f t="shared" si="35"/>
        <v>10.95</v>
      </c>
      <c r="N102" s="27">
        <f t="shared" si="36"/>
        <v>10</v>
      </c>
    </row>
    <row r="103" spans="1:14" s="27" customFormat="1" ht="15.75">
      <c r="A103" s="28">
        <v>275</v>
      </c>
      <c r="B103" s="30" t="s">
        <v>61</v>
      </c>
      <c r="C103" s="32" t="s">
        <v>32</v>
      </c>
      <c r="D103" s="14">
        <v>3.3</v>
      </c>
      <c r="E103" s="14">
        <v>0.6</v>
      </c>
      <c r="F103" s="15">
        <f t="shared" si="32"/>
        <v>3.9</v>
      </c>
      <c r="G103" s="16">
        <v>2.2000000000000002</v>
      </c>
      <c r="H103" s="17">
        <v>6.2</v>
      </c>
      <c r="I103" s="18">
        <v>5.2</v>
      </c>
      <c r="J103" s="20">
        <f t="shared" si="33"/>
        <v>5.7</v>
      </c>
      <c r="K103" s="21">
        <f t="shared" si="34"/>
        <v>12.100000000000001</v>
      </c>
      <c r="L103" s="19"/>
      <c r="M103" s="22">
        <f t="shared" si="35"/>
        <v>16</v>
      </c>
      <c r="N103" s="27">
        <f t="shared" si="36"/>
        <v>2</v>
      </c>
    </row>
    <row r="104" spans="1:14" s="27" customFormat="1" ht="15.75">
      <c r="A104" s="28">
        <v>279</v>
      </c>
      <c r="B104" s="30" t="s">
        <v>68</v>
      </c>
      <c r="C104" s="32" t="s">
        <v>32</v>
      </c>
      <c r="D104" s="14">
        <v>3.9</v>
      </c>
      <c r="E104" s="14">
        <v>0.9</v>
      </c>
      <c r="F104" s="15">
        <f t="shared" si="32"/>
        <v>4.8</v>
      </c>
      <c r="G104" s="16">
        <v>2.2000000000000002</v>
      </c>
      <c r="H104" s="17">
        <v>6.8</v>
      </c>
      <c r="I104" s="18">
        <v>6.3</v>
      </c>
      <c r="J104" s="20">
        <f t="shared" si="33"/>
        <v>6.55</v>
      </c>
      <c r="K104" s="21">
        <f t="shared" si="34"/>
        <v>11.25</v>
      </c>
      <c r="L104" s="19"/>
      <c r="M104" s="22">
        <f t="shared" si="35"/>
        <v>16.05</v>
      </c>
      <c r="N104" s="27">
        <f t="shared" si="36"/>
        <v>1</v>
      </c>
    </row>
    <row r="105" spans="1:14" s="27" customFormat="1" ht="15.75">
      <c r="A105" s="28">
        <v>419</v>
      </c>
      <c r="B105" s="30" t="s">
        <v>72</v>
      </c>
      <c r="C105" s="32" t="s">
        <v>32</v>
      </c>
      <c r="D105" s="14">
        <v>2.2000000000000002</v>
      </c>
      <c r="E105" s="14">
        <v>1</v>
      </c>
      <c r="F105" s="15">
        <f t="shared" si="32"/>
        <v>3.2</v>
      </c>
      <c r="G105" s="16">
        <v>1.8</v>
      </c>
      <c r="H105" s="17">
        <v>6.2</v>
      </c>
      <c r="I105" s="18">
        <v>5.6</v>
      </c>
      <c r="J105" s="20">
        <f t="shared" si="33"/>
        <v>5.9</v>
      </c>
      <c r="K105" s="21">
        <f t="shared" si="34"/>
        <v>12.299999999999999</v>
      </c>
      <c r="L105" s="19"/>
      <c r="M105" s="22">
        <f t="shared" si="35"/>
        <v>15.5</v>
      </c>
      <c r="N105" s="27">
        <f>RANK(M105,$M$93:$M$105,0)</f>
        <v>3</v>
      </c>
    </row>
    <row r="107" spans="1:14" s="27" customFormat="1" ht="15.75" thickBot="1">
      <c r="A107" s="3" t="s">
        <v>87</v>
      </c>
      <c r="B107" s="2"/>
      <c r="C107" s="2"/>
      <c r="D107" s="2"/>
      <c r="E107" s="2"/>
      <c r="F107" s="2"/>
      <c r="G107" s="2"/>
      <c r="H107" s="2"/>
      <c r="I107" s="2"/>
      <c r="J107" s="2"/>
      <c r="K107" s="4"/>
      <c r="L107" s="4"/>
      <c r="M107" s="2"/>
    </row>
    <row r="108" spans="1:14" s="27" customFormat="1">
      <c r="A108" s="5" t="s">
        <v>0</v>
      </c>
      <c r="B108" s="6" t="s">
        <v>1</v>
      </c>
      <c r="C108" s="6" t="s">
        <v>2</v>
      </c>
      <c r="D108" s="7" t="s">
        <v>3</v>
      </c>
      <c r="E108" s="7" t="s">
        <v>12</v>
      </c>
      <c r="F108" s="8" t="s">
        <v>4</v>
      </c>
      <c r="G108" s="9" t="s">
        <v>5</v>
      </c>
      <c r="H108" s="10" t="s">
        <v>6</v>
      </c>
      <c r="I108" s="10" t="s">
        <v>7</v>
      </c>
      <c r="J108" s="11" t="s">
        <v>8</v>
      </c>
      <c r="K108" s="12" t="s">
        <v>9</v>
      </c>
      <c r="L108" s="10" t="s">
        <v>10</v>
      </c>
      <c r="M108" s="13" t="s">
        <v>11</v>
      </c>
      <c r="N108" s="27" t="s">
        <v>89</v>
      </c>
    </row>
    <row r="109" spans="1:14" s="27" customFormat="1" ht="15.75">
      <c r="A109" s="42">
        <v>235</v>
      </c>
      <c r="B109" s="31" t="s">
        <v>39</v>
      </c>
      <c r="C109" s="31" t="s">
        <v>34</v>
      </c>
      <c r="D109" s="14">
        <v>0.9</v>
      </c>
      <c r="E109" s="14">
        <v>0.2</v>
      </c>
      <c r="F109" s="15">
        <f t="shared" ref="F109:F120" si="37">(D109+E109)</f>
        <v>1.1000000000000001</v>
      </c>
      <c r="G109" s="16">
        <v>2.5</v>
      </c>
      <c r="H109" s="17">
        <v>8.6</v>
      </c>
      <c r="I109" s="18">
        <v>11.2</v>
      </c>
      <c r="J109" s="20">
        <f t="shared" ref="J109:J120" si="38">(H109+I109)/2</f>
        <v>9.8999999999999986</v>
      </c>
      <c r="K109" s="21">
        <f t="shared" ref="K109:K120" si="39">20-G109-J109</f>
        <v>7.6000000000000014</v>
      </c>
      <c r="L109" s="19"/>
      <c r="M109" s="22">
        <f t="shared" ref="M109:M120" si="40">F109+K109-L109</f>
        <v>8.7000000000000011</v>
      </c>
      <c r="N109" s="27">
        <f>RANK(M109,$M$109:$M$120,0)</f>
        <v>11</v>
      </c>
    </row>
    <row r="110" spans="1:14" s="27" customFormat="1" ht="15.75">
      <c r="A110" s="42">
        <v>236</v>
      </c>
      <c r="B110" s="31" t="s">
        <v>41</v>
      </c>
      <c r="C110" s="31" t="s">
        <v>14</v>
      </c>
      <c r="D110" s="14">
        <v>0.9</v>
      </c>
      <c r="E110" s="14">
        <v>0.4</v>
      </c>
      <c r="F110" s="15">
        <f t="shared" si="37"/>
        <v>1.3</v>
      </c>
      <c r="G110" s="16">
        <v>3</v>
      </c>
      <c r="H110" s="17">
        <v>8.6</v>
      </c>
      <c r="I110" s="18">
        <v>7.6</v>
      </c>
      <c r="J110" s="20">
        <f t="shared" si="38"/>
        <v>8.1</v>
      </c>
      <c r="K110" s="21">
        <f t="shared" si="39"/>
        <v>8.9</v>
      </c>
      <c r="L110" s="19"/>
      <c r="M110" s="22">
        <f t="shared" si="40"/>
        <v>10.200000000000001</v>
      </c>
      <c r="N110" s="27">
        <f t="shared" ref="N110:N120" si="41">RANK(M110,$M$109:$M$120,0)</f>
        <v>8</v>
      </c>
    </row>
    <row r="111" spans="1:14" s="27" customFormat="1" ht="15.75">
      <c r="A111" s="42">
        <v>238</v>
      </c>
      <c r="B111" s="31" t="s">
        <v>46</v>
      </c>
      <c r="C111" s="31" t="s">
        <v>25</v>
      </c>
      <c r="D111" s="14">
        <v>1.2</v>
      </c>
      <c r="E111" s="14">
        <v>0</v>
      </c>
      <c r="F111" s="15">
        <f t="shared" si="37"/>
        <v>1.2</v>
      </c>
      <c r="G111" s="16">
        <v>3.3</v>
      </c>
      <c r="H111" s="17">
        <v>6.5</v>
      </c>
      <c r="I111" s="18">
        <v>9</v>
      </c>
      <c r="J111" s="20">
        <f t="shared" si="38"/>
        <v>7.75</v>
      </c>
      <c r="K111" s="21">
        <f t="shared" si="39"/>
        <v>8.9499999999999993</v>
      </c>
      <c r="L111" s="19"/>
      <c r="M111" s="22">
        <f t="shared" si="40"/>
        <v>10.149999999999999</v>
      </c>
      <c r="N111" s="27">
        <f t="shared" si="41"/>
        <v>9</v>
      </c>
    </row>
    <row r="112" spans="1:14" s="27" customFormat="1" ht="15.75">
      <c r="A112" s="42">
        <v>239</v>
      </c>
      <c r="B112" s="31" t="s">
        <v>48</v>
      </c>
      <c r="C112" s="31" t="s">
        <v>23</v>
      </c>
      <c r="D112" s="14">
        <v>2.2000000000000002</v>
      </c>
      <c r="E112" s="14">
        <v>0.3</v>
      </c>
      <c r="F112" s="15">
        <f t="shared" si="37"/>
        <v>2.5</v>
      </c>
      <c r="G112" s="16">
        <v>2</v>
      </c>
      <c r="H112" s="17">
        <v>5.0999999999999996</v>
      </c>
      <c r="I112" s="18">
        <v>6.2</v>
      </c>
      <c r="J112" s="20">
        <f t="shared" si="38"/>
        <v>5.65</v>
      </c>
      <c r="K112" s="21">
        <f t="shared" si="39"/>
        <v>12.35</v>
      </c>
      <c r="L112" s="19"/>
      <c r="M112" s="22">
        <f t="shared" si="40"/>
        <v>14.85</v>
      </c>
      <c r="N112" s="27">
        <f t="shared" si="41"/>
        <v>1</v>
      </c>
    </row>
    <row r="113" spans="1:14" s="27" customFormat="1" ht="15.75">
      <c r="A113" s="42">
        <v>239</v>
      </c>
      <c r="B113" s="31" t="s">
        <v>48</v>
      </c>
      <c r="C113" s="31" t="s">
        <v>23</v>
      </c>
      <c r="D113" s="14">
        <v>2.2000000000000002</v>
      </c>
      <c r="E113" s="14">
        <v>0.3</v>
      </c>
      <c r="F113" s="15">
        <f t="shared" ref="F113" si="42">(D113+E113)</f>
        <v>2.5</v>
      </c>
      <c r="G113" s="16">
        <v>2</v>
      </c>
      <c r="H113" s="17">
        <v>5.0999999999999996</v>
      </c>
      <c r="I113" s="18">
        <v>6.2</v>
      </c>
      <c r="J113" s="20">
        <f t="shared" ref="J113" si="43">(H113+I113)/2</f>
        <v>5.65</v>
      </c>
      <c r="K113" s="21">
        <f t="shared" ref="K113" si="44">20-G113-J113</f>
        <v>12.35</v>
      </c>
      <c r="L113" s="19"/>
      <c r="M113" s="22">
        <f t="shared" ref="M113" si="45">F113+K113-L113</f>
        <v>14.85</v>
      </c>
      <c r="N113" s="27">
        <f t="shared" si="41"/>
        <v>1</v>
      </c>
    </row>
    <row r="114" spans="1:14" s="27" customFormat="1" ht="15.75">
      <c r="A114" s="42">
        <v>240</v>
      </c>
      <c r="B114" s="31" t="s">
        <v>53</v>
      </c>
      <c r="C114" s="31" t="s">
        <v>16</v>
      </c>
      <c r="D114" s="14">
        <v>2.7</v>
      </c>
      <c r="E114" s="14">
        <v>0.3</v>
      </c>
      <c r="F114" s="15">
        <f t="shared" si="37"/>
        <v>3</v>
      </c>
      <c r="G114" s="16">
        <v>2.2999999999999998</v>
      </c>
      <c r="H114" s="17">
        <v>5.0999999999999996</v>
      </c>
      <c r="I114" s="18">
        <v>7</v>
      </c>
      <c r="J114" s="20">
        <f t="shared" si="38"/>
        <v>6.05</v>
      </c>
      <c r="K114" s="21">
        <f t="shared" si="39"/>
        <v>11.649999999999999</v>
      </c>
      <c r="L114" s="19"/>
      <c r="M114" s="22">
        <f t="shared" si="40"/>
        <v>14.649999999999999</v>
      </c>
      <c r="N114" s="27">
        <f t="shared" si="41"/>
        <v>3</v>
      </c>
    </row>
    <row r="115" spans="1:14" s="27" customFormat="1" ht="15.75">
      <c r="A115" s="42">
        <v>241</v>
      </c>
      <c r="B115" s="31" t="s">
        <v>55</v>
      </c>
      <c r="C115" s="31" t="s">
        <v>56</v>
      </c>
      <c r="D115" s="14">
        <v>2.4</v>
      </c>
      <c r="E115" s="14">
        <v>0.6</v>
      </c>
      <c r="F115" s="15">
        <f t="shared" si="37"/>
        <v>3</v>
      </c>
      <c r="G115" s="16">
        <v>2.6</v>
      </c>
      <c r="H115" s="17">
        <v>7.5</v>
      </c>
      <c r="I115" s="18">
        <v>6.4</v>
      </c>
      <c r="J115" s="20">
        <f t="shared" si="38"/>
        <v>6.95</v>
      </c>
      <c r="K115" s="21">
        <f t="shared" si="39"/>
        <v>10.45</v>
      </c>
      <c r="L115" s="19"/>
      <c r="M115" s="22">
        <f t="shared" si="40"/>
        <v>13.45</v>
      </c>
      <c r="N115" s="27">
        <f t="shared" si="41"/>
        <v>4</v>
      </c>
    </row>
    <row r="116" spans="1:14" s="27" customFormat="1" ht="15.75">
      <c r="A116" s="39">
        <v>245</v>
      </c>
      <c r="B116" s="40" t="s">
        <v>64</v>
      </c>
      <c r="C116" s="40" t="s">
        <v>65</v>
      </c>
      <c r="D116" s="14"/>
      <c r="E116" s="14"/>
      <c r="F116" s="15">
        <f t="shared" si="37"/>
        <v>0</v>
      </c>
      <c r="G116" s="16"/>
      <c r="H116" s="17"/>
      <c r="I116" s="18"/>
      <c r="J116" s="20">
        <f t="shared" si="38"/>
        <v>0</v>
      </c>
      <c r="K116" s="21">
        <f t="shared" si="39"/>
        <v>20</v>
      </c>
      <c r="L116" s="19"/>
      <c r="M116" s="22"/>
    </row>
    <row r="117" spans="1:14" s="27" customFormat="1" ht="15.75">
      <c r="A117" s="42">
        <v>250</v>
      </c>
      <c r="B117" s="31" t="s">
        <v>74</v>
      </c>
      <c r="C117" s="31" t="s">
        <v>21</v>
      </c>
      <c r="D117" s="14">
        <v>1.4</v>
      </c>
      <c r="E117" s="14">
        <v>0.8</v>
      </c>
      <c r="F117" s="15">
        <f t="shared" si="37"/>
        <v>2.2000000000000002</v>
      </c>
      <c r="G117" s="16">
        <v>3.4</v>
      </c>
      <c r="H117" s="17">
        <v>7.4</v>
      </c>
      <c r="I117" s="18">
        <v>7.4</v>
      </c>
      <c r="J117" s="20">
        <f t="shared" si="38"/>
        <v>7.4</v>
      </c>
      <c r="K117" s="21">
        <f t="shared" si="39"/>
        <v>9.2000000000000011</v>
      </c>
      <c r="L117" s="19"/>
      <c r="M117" s="22">
        <f t="shared" si="40"/>
        <v>11.400000000000002</v>
      </c>
      <c r="N117" s="27">
        <f t="shared" si="41"/>
        <v>7</v>
      </c>
    </row>
    <row r="118" spans="1:14" s="27" customFormat="1" ht="15.75">
      <c r="A118" s="42">
        <v>254</v>
      </c>
      <c r="B118" s="29" t="s">
        <v>78</v>
      </c>
      <c r="C118" s="29" t="s">
        <v>45</v>
      </c>
      <c r="D118" s="14">
        <v>1.5</v>
      </c>
      <c r="E118" s="14">
        <v>0.5</v>
      </c>
      <c r="F118" s="15">
        <f t="shared" si="37"/>
        <v>2</v>
      </c>
      <c r="G118" s="16">
        <v>3.5</v>
      </c>
      <c r="H118" s="17">
        <v>7.8</v>
      </c>
      <c r="I118" s="18">
        <v>10.6</v>
      </c>
      <c r="J118" s="20">
        <f t="shared" si="38"/>
        <v>9.1999999999999993</v>
      </c>
      <c r="K118" s="21">
        <f t="shared" si="39"/>
        <v>7.3000000000000007</v>
      </c>
      <c r="L118" s="19"/>
      <c r="M118" s="22">
        <f t="shared" si="40"/>
        <v>9.3000000000000007</v>
      </c>
      <c r="N118" s="27">
        <f t="shared" si="41"/>
        <v>10</v>
      </c>
    </row>
    <row r="119" spans="1:14" s="27" customFormat="1" ht="15.75">
      <c r="A119" s="42">
        <v>255</v>
      </c>
      <c r="B119" s="31" t="s">
        <v>79</v>
      </c>
      <c r="C119" s="31" t="s">
        <v>16</v>
      </c>
      <c r="D119" s="14">
        <v>2.1</v>
      </c>
      <c r="E119" s="14">
        <v>0.7</v>
      </c>
      <c r="F119" s="15">
        <f t="shared" si="37"/>
        <v>2.8</v>
      </c>
      <c r="G119" s="16">
        <v>2.7</v>
      </c>
      <c r="H119" s="17">
        <v>6</v>
      </c>
      <c r="I119" s="18">
        <v>8</v>
      </c>
      <c r="J119" s="20">
        <f t="shared" si="38"/>
        <v>7</v>
      </c>
      <c r="K119" s="21">
        <f t="shared" si="39"/>
        <v>10.3</v>
      </c>
      <c r="L119" s="19"/>
      <c r="M119" s="22">
        <f t="shared" si="40"/>
        <v>13.100000000000001</v>
      </c>
      <c r="N119" s="27">
        <f t="shared" si="41"/>
        <v>5</v>
      </c>
    </row>
    <row r="120" spans="1:14" s="27" customFormat="1" ht="15.75">
      <c r="A120" s="42">
        <v>253</v>
      </c>
      <c r="B120" s="31" t="s">
        <v>80</v>
      </c>
      <c r="C120" s="31" t="s">
        <v>51</v>
      </c>
      <c r="D120" s="14">
        <v>1.9</v>
      </c>
      <c r="E120" s="14">
        <v>0.2</v>
      </c>
      <c r="F120" s="15">
        <f t="shared" si="37"/>
        <v>2.1</v>
      </c>
      <c r="G120" s="16">
        <v>3.2</v>
      </c>
      <c r="H120" s="17">
        <v>5.5</v>
      </c>
      <c r="I120" s="18">
        <v>6.8</v>
      </c>
      <c r="J120" s="20">
        <f t="shared" si="38"/>
        <v>6.15</v>
      </c>
      <c r="K120" s="21">
        <f t="shared" si="39"/>
        <v>10.65</v>
      </c>
      <c r="L120" s="19"/>
      <c r="M120" s="22">
        <f t="shared" si="40"/>
        <v>12.75</v>
      </c>
      <c r="N120" s="27">
        <f t="shared" si="41"/>
        <v>6</v>
      </c>
    </row>
    <row r="122" spans="1:14" s="27" customFormat="1" ht="15.75" thickBot="1">
      <c r="A122" s="3" t="s">
        <v>88</v>
      </c>
      <c r="B122" s="2"/>
      <c r="C122" s="2"/>
      <c r="D122" s="2"/>
      <c r="E122" s="2"/>
      <c r="F122" s="2"/>
      <c r="G122" s="2"/>
      <c r="H122" s="2"/>
      <c r="I122" s="2"/>
      <c r="J122" s="2"/>
      <c r="K122" s="4"/>
      <c r="L122" s="4"/>
      <c r="M122" s="2"/>
    </row>
    <row r="123" spans="1:14" s="27" customFormat="1">
      <c r="A123" s="5" t="s">
        <v>0</v>
      </c>
      <c r="B123" s="6" t="s">
        <v>1</v>
      </c>
      <c r="C123" s="6" t="s">
        <v>2</v>
      </c>
      <c r="D123" s="7" t="s">
        <v>3</v>
      </c>
      <c r="E123" s="7" t="s">
        <v>12</v>
      </c>
      <c r="F123" s="8" t="s">
        <v>4</v>
      </c>
      <c r="G123" s="9" t="s">
        <v>5</v>
      </c>
      <c r="H123" s="10" t="s">
        <v>6</v>
      </c>
      <c r="I123" s="10" t="s">
        <v>7</v>
      </c>
      <c r="J123" s="11" t="s">
        <v>8</v>
      </c>
      <c r="K123" s="12" t="s">
        <v>9</v>
      </c>
      <c r="L123" s="10" t="s">
        <v>10</v>
      </c>
      <c r="M123" s="13" t="s">
        <v>11</v>
      </c>
      <c r="N123" s="27" t="s">
        <v>89</v>
      </c>
    </row>
    <row r="124" spans="1:14" s="27" customFormat="1" ht="15.75">
      <c r="A124" s="28">
        <v>256</v>
      </c>
      <c r="B124" s="30" t="s">
        <v>15</v>
      </c>
      <c r="C124" s="30" t="s">
        <v>16</v>
      </c>
      <c r="D124" s="14"/>
      <c r="E124" s="14"/>
      <c r="F124" s="15">
        <f t="shared" ref="F124:F131" si="46">(D124+E124)</f>
        <v>0</v>
      </c>
      <c r="G124" s="16"/>
      <c r="H124" s="17"/>
      <c r="I124" s="18"/>
      <c r="J124" s="20">
        <f t="shared" ref="J124:J131" si="47">(H124+I124)/2</f>
        <v>0</v>
      </c>
      <c r="K124" s="21">
        <f t="shared" ref="K124:K131" si="48">20-G124-J124</f>
        <v>20</v>
      </c>
      <c r="L124" s="19"/>
      <c r="M124" s="22"/>
    </row>
    <row r="125" spans="1:14" s="27" customFormat="1" ht="15.75">
      <c r="A125" s="28">
        <v>261</v>
      </c>
      <c r="B125" s="35" t="s">
        <v>30</v>
      </c>
      <c r="C125" s="35" t="s">
        <v>18</v>
      </c>
      <c r="D125" s="14">
        <v>2</v>
      </c>
      <c r="E125" s="14">
        <v>0.3</v>
      </c>
      <c r="F125" s="15">
        <f t="shared" si="46"/>
        <v>2.2999999999999998</v>
      </c>
      <c r="G125" s="16">
        <v>2.5</v>
      </c>
      <c r="H125" s="17">
        <v>7.2</v>
      </c>
      <c r="I125" s="18">
        <v>7</v>
      </c>
      <c r="J125" s="20">
        <f t="shared" si="47"/>
        <v>7.1</v>
      </c>
      <c r="K125" s="21">
        <f t="shared" si="48"/>
        <v>10.4</v>
      </c>
      <c r="L125" s="19"/>
      <c r="M125" s="22">
        <f t="shared" ref="M125:M131" si="49">F125+K125-L125</f>
        <v>12.7</v>
      </c>
      <c r="N125" s="27">
        <f t="shared" ref="N125:N131" si="50">RANK(M125,$M$124:$M$131,0)</f>
        <v>2</v>
      </c>
    </row>
    <row r="126" spans="1:14" s="27" customFormat="1" ht="15.75">
      <c r="A126" s="28">
        <v>265</v>
      </c>
      <c r="B126" s="35" t="s">
        <v>40</v>
      </c>
      <c r="C126" s="35" t="s">
        <v>18</v>
      </c>
      <c r="D126" s="14">
        <v>2.4</v>
      </c>
      <c r="E126" s="14">
        <v>0.5</v>
      </c>
      <c r="F126" s="15">
        <f t="shared" si="46"/>
        <v>2.9</v>
      </c>
      <c r="G126" s="16">
        <v>2.8</v>
      </c>
      <c r="H126" s="17">
        <v>7.4</v>
      </c>
      <c r="I126" s="18">
        <v>8.4</v>
      </c>
      <c r="J126" s="20">
        <f t="shared" si="47"/>
        <v>7.9</v>
      </c>
      <c r="K126" s="21">
        <f t="shared" si="48"/>
        <v>9.2999999999999989</v>
      </c>
      <c r="L126" s="19"/>
      <c r="M126" s="22">
        <f t="shared" si="49"/>
        <v>12.2</v>
      </c>
      <c r="N126" s="27">
        <f t="shared" si="50"/>
        <v>3</v>
      </c>
    </row>
    <row r="127" spans="1:14" s="27" customFormat="1" ht="15.75">
      <c r="A127" s="28">
        <v>269</v>
      </c>
      <c r="B127" s="30" t="s">
        <v>47</v>
      </c>
      <c r="C127" s="30" t="s">
        <v>23</v>
      </c>
      <c r="D127" s="14">
        <v>2.2000000000000002</v>
      </c>
      <c r="E127" s="14">
        <v>0.2</v>
      </c>
      <c r="F127" s="15">
        <f t="shared" si="46"/>
        <v>2.4000000000000004</v>
      </c>
      <c r="G127" s="16">
        <v>2.5</v>
      </c>
      <c r="H127" s="17">
        <v>6.9</v>
      </c>
      <c r="I127" s="18">
        <v>6.7</v>
      </c>
      <c r="J127" s="20">
        <f t="shared" si="47"/>
        <v>6.8000000000000007</v>
      </c>
      <c r="K127" s="21">
        <f t="shared" si="48"/>
        <v>10.7</v>
      </c>
      <c r="L127" s="19"/>
      <c r="M127" s="22">
        <f t="shared" si="49"/>
        <v>13.1</v>
      </c>
      <c r="N127" s="27">
        <f t="shared" si="50"/>
        <v>1</v>
      </c>
    </row>
    <row r="128" spans="1:14" s="27" customFormat="1" ht="15.75">
      <c r="A128" s="28">
        <v>272</v>
      </c>
      <c r="B128" s="30" t="s">
        <v>54</v>
      </c>
      <c r="C128" s="30" t="s">
        <v>25</v>
      </c>
      <c r="D128" s="14">
        <v>0.3</v>
      </c>
      <c r="E128" s="14">
        <v>0</v>
      </c>
      <c r="F128" s="15">
        <f t="shared" si="46"/>
        <v>0.3</v>
      </c>
      <c r="G128" s="16">
        <v>3.4</v>
      </c>
      <c r="H128" s="17">
        <v>9.1</v>
      </c>
      <c r="I128" s="18">
        <v>9.3000000000000007</v>
      </c>
      <c r="J128" s="20">
        <f t="shared" si="47"/>
        <v>9.1999999999999993</v>
      </c>
      <c r="K128" s="21">
        <f t="shared" si="48"/>
        <v>7.4000000000000021</v>
      </c>
      <c r="L128" s="19"/>
      <c r="M128" s="22">
        <f t="shared" si="49"/>
        <v>7.700000000000002</v>
      </c>
      <c r="N128" s="27">
        <f t="shared" si="50"/>
        <v>7</v>
      </c>
    </row>
    <row r="129" spans="1:14" s="27" customFormat="1" ht="15.75">
      <c r="A129" s="28">
        <v>276</v>
      </c>
      <c r="B129" s="30" t="s">
        <v>63</v>
      </c>
      <c r="C129" s="30" t="s">
        <v>25</v>
      </c>
      <c r="D129" s="14">
        <v>0.9</v>
      </c>
      <c r="E129" s="14">
        <v>0.2</v>
      </c>
      <c r="F129" s="15">
        <f t="shared" si="46"/>
        <v>1.1000000000000001</v>
      </c>
      <c r="G129" s="16">
        <v>2.8</v>
      </c>
      <c r="H129" s="17">
        <v>8.3000000000000007</v>
      </c>
      <c r="I129" s="18">
        <v>8.8000000000000007</v>
      </c>
      <c r="J129" s="20">
        <f t="shared" si="47"/>
        <v>8.5500000000000007</v>
      </c>
      <c r="K129" s="21">
        <f t="shared" si="48"/>
        <v>8.6499999999999986</v>
      </c>
      <c r="L129" s="19"/>
      <c r="M129" s="22">
        <f t="shared" si="49"/>
        <v>9.7499999999999982</v>
      </c>
      <c r="N129" s="27">
        <f t="shared" si="50"/>
        <v>6</v>
      </c>
    </row>
    <row r="130" spans="1:14" s="27" customFormat="1" ht="15.75">
      <c r="A130" s="28">
        <v>278</v>
      </c>
      <c r="B130" s="30" t="s">
        <v>66</v>
      </c>
      <c r="C130" s="30" t="s">
        <v>16</v>
      </c>
      <c r="D130" s="14">
        <v>2.4</v>
      </c>
      <c r="E130" s="14">
        <v>0.5</v>
      </c>
      <c r="F130" s="15">
        <f t="shared" si="46"/>
        <v>2.9</v>
      </c>
      <c r="G130" s="16">
        <v>2.5</v>
      </c>
      <c r="H130" s="17">
        <v>8.6999999999999993</v>
      </c>
      <c r="I130" s="18">
        <v>8.9</v>
      </c>
      <c r="J130" s="20">
        <f t="shared" si="47"/>
        <v>8.8000000000000007</v>
      </c>
      <c r="K130" s="21">
        <f t="shared" si="48"/>
        <v>8.6999999999999993</v>
      </c>
      <c r="L130" s="19">
        <v>0.3</v>
      </c>
      <c r="M130" s="22">
        <f t="shared" si="49"/>
        <v>11.299999999999999</v>
      </c>
      <c r="N130" s="27">
        <f t="shared" si="50"/>
        <v>4</v>
      </c>
    </row>
    <row r="131" spans="1:14" s="27" customFormat="1" ht="15.75">
      <c r="A131" s="28">
        <v>277</v>
      </c>
      <c r="B131" s="30" t="s">
        <v>70</v>
      </c>
      <c r="C131" s="30" t="s">
        <v>51</v>
      </c>
      <c r="D131" s="14">
        <v>1.7</v>
      </c>
      <c r="E131" s="14">
        <v>0.2</v>
      </c>
      <c r="F131" s="15">
        <f t="shared" si="46"/>
        <v>1.9</v>
      </c>
      <c r="G131" s="16">
        <v>2.2000000000000002</v>
      </c>
      <c r="H131" s="17">
        <v>8.9</v>
      </c>
      <c r="I131" s="18">
        <v>8.6</v>
      </c>
      <c r="J131" s="20">
        <f t="shared" si="47"/>
        <v>8.75</v>
      </c>
      <c r="K131" s="21">
        <f t="shared" si="48"/>
        <v>9.0500000000000007</v>
      </c>
      <c r="L131" s="19"/>
      <c r="M131" s="22">
        <f t="shared" si="49"/>
        <v>10.950000000000001</v>
      </c>
      <c r="N131" s="27">
        <f t="shared" si="5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M71"/>
  <sheetViews>
    <sheetView workbookViewId="0"/>
  </sheetViews>
  <sheetFormatPr defaultRowHeight="15"/>
  <cols>
    <col min="2" max="2" width="8.7109375" customWidth="1"/>
    <col min="3" max="3" width="24.85546875" bestFit="1" customWidth="1"/>
    <col min="4" max="4" width="26.85546875" bestFit="1" customWidth="1"/>
  </cols>
  <sheetData>
    <row r="3" spans="2:9">
      <c r="B3" s="43" t="s">
        <v>90</v>
      </c>
      <c r="C3" s="43"/>
      <c r="D3" s="43"/>
      <c r="E3" s="43"/>
      <c r="F3" s="43"/>
      <c r="G3" s="43"/>
      <c r="H3" s="43"/>
    </row>
    <row r="4" spans="2:9">
      <c r="B4" s="43"/>
      <c r="C4" s="43"/>
      <c r="D4" s="43"/>
      <c r="E4" s="43"/>
      <c r="F4" s="43"/>
      <c r="G4" s="43"/>
      <c r="H4" s="43"/>
    </row>
    <row r="5" spans="2:9">
      <c r="B5" s="43" t="s">
        <v>95</v>
      </c>
      <c r="C5" s="43" t="s">
        <v>91</v>
      </c>
      <c r="D5" s="43" t="s">
        <v>2</v>
      </c>
      <c r="E5" s="43" t="s">
        <v>92</v>
      </c>
      <c r="F5" s="43" t="s">
        <v>93</v>
      </c>
      <c r="G5" s="43" t="s">
        <v>94</v>
      </c>
      <c r="H5" s="43" t="s">
        <v>89</v>
      </c>
    </row>
    <row r="6" spans="2:9" ht="15.75">
      <c r="B6" s="28">
        <v>227</v>
      </c>
      <c r="C6" s="30" t="s">
        <v>13</v>
      </c>
      <c r="D6" s="30" t="s">
        <v>14</v>
      </c>
      <c r="E6" s="44">
        <f>Scoresheet!M3</f>
        <v>12.899999999999999</v>
      </c>
      <c r="F6" s="44">
        <f>Scoresheet!M68</f>
        <v>6</v>
      </c>
      <c r="G6" s="44">
        <f>E6+F6</f>
        <v>18.899999999999999</v>
      </c>
      <c r="H6" s="43"/>
    </row>
    <row r="7" spans="2:9" ht="15.75">
      <c r="B7" s="28">
        <v>228</v>
      </c>
      <c r="C7" s="35" t="s">
        <v>17</v>
      </c>
      <c r="D7" s="35" t="s">
        <v>18</v>
      </c>
      <c r="E7" s="44">
        <f>Scoresheet!M4</f>
        <v>16</v>
      </c>
      <c r="F7" s="44">
        <f>Scoresheet!M69</f>
        <v>10.950000000000001</v>
      </c>
      <c r="G7" s="44">
        <f t="shared" ref="G7:G13" si="0">E7+F7</f>
        <v>26.950000000000003</v>
      </c>
      <c r="H7" s="43"/>
    </row>
    <row r="8" spans="2:9" ht="15.75">
      <c r="B8" s="28">
        <v>229</v>
      </c>
      <c r="C8" s="30" t="s">
        <v>20</v>
      </c>
      <c r="D8" s="30" t="s">
        <v>21</v>
      </c>
      <c r="E8" s="44">
        <f>Scoresheet!M5</f>
        <v>15.3</v>
      </c>
      <c r="F8" s="44">
        <f>Scoresheet!M70</f>
        <v>5.3000000000000007</v>
      </c>
      <c r="G8" s="44">
        <f t="shared" si="0"/>
        <v>20.6</v>
      </c>
      <c r="H8" s="43"/>
    </row>
    <row r="9" spans="2:9" ht="15.75">
      <c r="B9" s="28">
        <v>231</v>
      </c>
      <c r="C9" s="35" t="s">
        <v>26</v>
      </c>
      <c r="D9" s="35" t="s">
        <v>18</v>
      </c>
      <c r="E9" s="44">
        <f>Scoresheet!M6</f>
        <v>15.6</v>
      </c>
      <c r="F9" s="44">
        <f>Scoresheet!M71</f>
        <v>9.2999999999999989</v>
      </c>
      <c r="G9" s="44">
        <f t="shared" si="0"/>
        <v>24.9</v>
      </c>
      <c r="H9" s="43"/>
    </row>
    <row r="10" spans="2:9" ht="15.75">
      <c r="B10" s="28">
        <v>232</v>
      </c>
      <c r="C10" s="35" t="s">
        <v>29</v>
      </c>
      <c r="D10" s="35" t="s">
        <v>18</v>
      </c>
      <c r="E10" s="44">
        <f>Scoresheet!M7</f>
        <v>15.1</v>
      </c>
      <c r="F10" s="44">
        <f>Scoresheet!M72</f>
        <v>7.6000000000000005</v>
      </c>
      <c r="G10" s="44">
        <f t="shared" si="0"/>
        <v>22.7</v>
      </c>
      <c r="H10" s="43"/>
    </row>
    <row r="11" spans="2:9" ht="15.75">
      <c r="B11" s="28">
        <v>234</v>
      </c>
      <c r="C11" s="30" t="s">
        <v>31</v>
      </c>
      <c r="D11" s="32" t="s">
        <v>32</v>
      </c>
      <c r="E11" s="44">
        <f>Scoresheet!M8</f>
        <v>14.9</v>
      </c>
      <c r="F11" s="44">
        <f>Scoresheet!M73</f>
        <v>9.4</v>
      </c>
      <c r="G11" s="44">
        <f t="shared" si="0"/>
        <v>24.3</v>
      </c>
      <c r="H11" s="43"/>
    </row>
    <row r="12" spans="2:9" ht="15.75">
      <c r="B12" s="28">
        <v>421</v>
      </c>
      <c r="C12" s="30" t="s">
        <v>35</v>
      </c>
      <c r="D12" s="32" t="s">
        <v>32</v>
      </c>
      <c r="E12" s="44">
        <f>Scoresheet!M9</f>
        <v>17.400000000000002</v>
      </c>
      <c r="F12" s="44">
        <f>Scoresheet!M75</f>
        <v>9.6999999999999993</v>
      </c>
      <c r="G12" s="44">
        <f t="shared" si="0"/>
        <v>27.1</v>
      </c>
      <c r="H12" s="43"/>
    </row>
    <row r="13" spans="2:9" ht="15.75">
      <c r="B13" s="28">
        <v>420</v>
      </c>
      <c r="C13" s="30" t="s">
        <v>37</v>
      </c>
      <c r="D13" s="32" t="s">
        <v>32</v>
      </c>
      <c r="E13" s="44">
        <f>Scoresheet!M10</f>
        <v>15.15</v>
      </c>
      <c r="F13" s="44">
        <f>Scoresheet!M74</f>
        <v>13.75</v>
      </c>
      <c r="G13" s="44">
        <f t="shared" si="0"/>
        <v>28.9</v>
      </c>
      <c r="H13" s="43"/>
    </row>
    <row r="16" spans="2:9">
      <c r="B16" s="43" t="s">
        <v>96</v>
      </c>
      <c r="C16" s="43"/>
      <c r="D16" s="43"/>
      <c r="E16" s="43"/>
      <c r="F16" s="43"/>
      <c r="G16" s="43"/>
      <c r="H16" s="43"/>
      <c r="I16" s="43"/>
    </row>
    <row r="17" spans="2:13">
      <c r="B17" s="43"/>
      <c r="C17" s="43"/>
      <c r="D17" s="43"/>
      <c r="E17" s="43"/>
      <c r="F17" s="43"/>
      <c r="G17" s="43"/>
      <c r="H17" s="43"/>
      <c r="I17" s="43"/>
    </row>
    <row r="18" spans="2:13">
      <c r="B18" s="43" t="s">
        <v>95</v>
      </c>
      <c r="C18" s="43" t="s">
        <v>91</v>
      </c>
      <c r="D18" s="43" t="s">
        <v>2</v>
      </c>
      <c r="E18" s="43" t="s">
        <v>92</v>
      </c>
      <c r="F18" s="43" t="s">
        <v>93</v>
      </c>
      <c r="G18" s="43" t="s">
        <v>97</v>
      </c>
      <c r="H18" s="43" t="s">
        <v>94</v>
      </c>
      <c r="I18" s="43" t="s">
        <v>89</v>
      </c>
    </row>
    <row r="19" spans="2:13" ht="15.75">
      <c r="B19" s="28">
        <v>235</v>
      </c>
      <c r="C19" s="30" t="s">
        <v>39</v>
      </c>
      <c r="D19" s="30" t="s">
        <v>34</v>
      </c>
      <c r="E19" s="44">
        <f>Scoresheet!M42</f>
        <v>15.599999999999998</v>
      </c>
      <c r="F19" s="46"/>
      <c r="G19" s="44">
        <f>Scoresheet!M109</f>
        <v>8.7000000000000011</v>
      </c>
      <c r="H19" s="44">
        <f>E19+F19+G19</f>
        <v>24.299999999999997</v>
      </c>
      <c r="I19" s="43">
        <f>RANK(H19,$H$19:$H$41,0)</f>
        <v>17</v>
      </c>
    </row>
    <row r="20" spans="2:13" ht="15.75">
      <c r="B20" s="28">
        <v>236</v>
      </c>
      <c r="C20" s="30" t="s">
        <v>41</v>
      </c>
      <c r="D20" s="30" t="s">
        <v>14</v>
      </c>
      <c r="E20" s="44">
        <f>Scoresheet!M43</f>
        <v>13.75</v>
      </c>
      <c r="F20" s="46"/>
      <c r="G20" s="44">
        <f>Scoresheet!M110</f>
        <v>10.200000000000001</v>
      </c>
      <c r="H20" s="44">
        <f t="shared" ref="H20:H41" si="1">E20+F20+G20</f>
        <v>23.950000000000003</v>
      </c>
      <c r="I20" s="43">
        <f t="shared" ref="I20:I41" si="2">RANK(H20,$H$19:$H$41,0)</f>
        <v>18</v>
      </c>
    </row>
    <row r="21" spans="2:13" ht="15.75">
      <c r="B21" s="28">
        <v>237</v>
      </c>
      <c r="C21" s="30" t="s">
        <v>43</v>
      </c>
      <c r="D21" s="30" t="s">
        <v>28</v>
      </c>
      <c r="E21" s="44">
        <f>Scoresheet!M44</f>
        <v>16.7</v>
      </c>
      <c r="F21" s="44">
        <f>Scoresheet!M80</f>
        <v>10.900000000000002</v>
      </c>
      <c r="G21" s="46"/>
      <c r="H21" s="44">
        <f t="shared" si="1"/>
        <v>27.6</v>
      </c>
      <c r="I21" s="43">
        <f t="shared" si="2"/>
        <v>12</v>
      </c>
    </row>
    <row r="22" spans="2:13" ht="15.75">
      <c r="B22" s="28">
        <v>238</v>
      </c>
      <c r="C22" s="30" t="s">
        <v>46</v>
      </c>
      <c r="D22" s="30" t="s">
        <v>25</v>
      </c>
      <c r="E22" s="44">
        <f>Scoresheet!M45</f>
        <v>14.649999999999999</v>
      </c>
      <c r="F22" s="46"/>
      <c r="G22" s="44">
        <f>Scoresheet!M111</f>
        <v>10.149999999999999</v>
      </c>
      <c r="H22" s="44">
        <f t="shared" si="1"/>
        <v>24.799999999999997</v>
      </c>
      <c r="I22" s="43">
        <f t="shared" si="2"/>
        <v>15</v>
      </c>
    </row>
    <row r="23" spans="2:13" ht="15.75">
      <c r="B23" s="28">
        <v>239</v>
      </c>
      <c r="C23" s="30" t="s">
        <v>48</v>
      </c>
      <c r="D23" s="30" t="s">
        <v>23</v>
      </c>
      <c r="E23" s="44">
        <f>Scoresheet!M46</f>
        <v>17.3</v>
      </c>
      <c r="F23" s="46"/>
      <c r="G23" s="44">
        <f>Scoresheet!M112</f>
        <v>14.85</v>
      </c>
      <c r="H23" s="44">
        <f t="shared" si="1"/>
        <v>32.15</v>
      </c>
      <c r="I23" s="43">
        <f t="shared" si="2"/>
        <v>1</v>
      </c>
    </row>
    <row r="24" spans="2:13" ht="15.75">
      <c r="B24" s="28">
        <v>189</v>
      </c>
      <c r="C24" s="30" t="s">
        <v>50</v>
      </c>
      <c r="D24" s="30" t="s">
        <v>51</v>
      </c>
      <c r="E24" s="44">
        <f>Scoresheet!M47</f>
        <v>14.1</v>
      </c>
      <c r="F24" s="46"/>
      <c r="G24" s="44">
        <f>Scoresheet!M113</f>
        <v>14.85</v>
      </c>
      <c r="H24" s="44">
        <f t="shared" si="1"/>
        <v>28.95</v>
      </c>
      <c r="I24" s="43">
        <f t="shared" si="2"/>
        <v>9</v>
      </c>
    </row>
    <row r="25" spans="2:13" ht="15.75">
      <c r="B25" s="28">
        <v>230</v>
      </c>
      <c r="C25" s="30" t="s">
        <v>53</v>
      </c>
      <c r="D25" s="30" t="s">
        <v>16</v>
      </c>
      <c r="E25" s="44">
        <f>Scoresheet!M48</f>
        <v>17.5</v>
      </c>
      <c r="F25" s="60"/>
      <c r="G25" s="47">
        <f>Scoresheet!M114</f>
        <v>14.649999999999999</v>
      </c>
      <c r="H25" s="44">
        <f>E25+MAX(F25,G25)</f>
        <v>32.15</v>
      </c>
      <c r="I25" s="43">
        <f t="shared" si="2"/>
        <v>1</v>
      </c>
    </row>
    <row r="26" spans="2:13" ht="15.75">
      <c r="B26" s="28">
        <v>241</v>
      </c>
      <c r="C26" s="30" t="s">
        <v>55</v>
      </c>
      <c r="D26" s="30" t="s">
        <v>56</v>
      </c>
      <c r="E26" s="44">
        <f>Scoresheet!M49</f>
        <v>18.049999999999997</v>
      </c>
      <c r="F26" s="46"/>
      <c r="G26" s="44">
        <f>Scoresheet!M115</f>
        <v>13.45</v>
      </c>
      <c r="H26" s="44">
        <f t="shared" si="1"/>
        <v>31.499999999999996</v>
      </c>
      <c r="I26" s="43">
        <f t="shared" si="2"/>
        <v>3</v>
      </c>
    </row>
    <row r="27" spans="2:13" ht="15.75">
      <c r="B27" s="28">
        <v>242</v>
      </c>
      <c r="C27" s="30" t="s">
        <v>58</v>
      </c>
      <c r="D27" s="30" t="s">
        <v>23</v>
      </c>
      <c r="E27" s="44">
        <f>Scoresheet!M50</f>
        <v>16.2</v>
      </c>
      <c r="F27" s="44">
        <f>Scoresheet!M81</f>
        <v>12.85</v>
      </c>
      <c r="G27" s="46"/>
      <c r="H27" s="44">
        <f t="shared" si="1"/>
        <v>29.049999999999997</v>
      </c>
      <c r="I27" s="43">
        <f t="shared" si="2"/>
        <v>8</v>
      </c>
    </row>
    <row r="28" spans="2:13" ht="15.75">
      <c r="B28" s="28">
        <v>243</v>
      </c>
      <c r="C28" s="30" t="s">
        <v>60</v>
      </c>
      <c r="D28" s="30" t="s">
        <v>25</v>
      </c>
      <c r="E28" s="44">
        <f>Scoresheet!M51</f>
        <v>9</v>
      </c>
      <c r="F28" s="44">
        <f>Scoresheet!M82</f>
        <v>7.6</v>
      </c>
      <c r="G28" s="46"/>
      <c r="H28" s="44">
        <f t="shared" si="1"/>
        <v>16.600000000000001</v>
      </c>
      <c r="I28" s="43">
        <f t="shared" si="2"/>
        <v>21</v>
      </c>
    </row>
    <row r="29" spans="2:13" ht="15.75">
      <c r="B29" s="28">
        <v>244</v>
      </c>
      <c r="C29" s="30" t="s">
        <v>62</v>
      </c>
      <c r="D29" s="30" t="s">
        <v>21</v>
      </c>
      <c r="E29" s="44">
        <f>Scoresheet!M52</f>
        <v>12.700000000000001</v>
      </c>
      <c r="F29" s="44">
        <f>Scoresheet!M83</f>
        <v>9.15</v>
      </c>
      <c r="G29" s="46"/>
      <c r="H29" s="44">
        <f t="shared" si="1"/>
        <v>21.85</v>
      </c>
      <c r="I29" s="43">
        <f t="shared" si="2"/>
        <v>20</v>
      </c>
    </row>
    <row r="30" spans="2:13" ht="15.75">
      <c r="B30" s="37">
        <v>245</v>
      </c>
      <c r="C30" s="38" t="s">
        <v>64</v>
      </c>
      <c r="D30" s="38" t="s">
        <v>65</v>
      </c>
      <c r="E30" s="46"/>
      <c r="F30" s="46"/>
      <c r="G30" s="46"/>
      <c r="H30" s="46"/>
      <c r="I30" s="45"/>
    </row>
    <row r="31" spans="2:13" ht="15.75">
      <c r="B31" s="28">
        <v>246</v>
      </c>
      <c r="C31" s="30" t="s">
        <v>67</v>
      </c>
      <c r="D31" s="30" t="s">
        <v>34</v>
      </c>
      <c r="E31" s="44">
        <f>Scoresheet!M54</f>
        <v>16.95</v>
      </c>
      <c r="F31" s="44">
        <f>Scoresheet!M84</f>
        <v>12.8</v>
      </c>
      <c r="G31" s="46"/>
      <c r="H31" s="44">
        <f t="shared" si="1"/>
        <v>29.75</v>
      </c>
      <c r="I31" s="43">
        <f t="shared" si="2"/>
        <v>5</v>
      </c>
      <c r="M31">
        <f>K3</f>
        <v>0</v>
      </c>
    </row>
    <row r="32" spans="2:13" ht="15.75">
      <c r="B32" s="28">
        <v>247</v>
      </c>
      <c r="C32" s="30" t="s">
        <v>69</v>
      </c>
      <c r="D32" s="32" t="s">
        <v>32</v>
      </c>
      <c r="E32" s="44">
        <f>Scoresheet!M55</f>
        <v>17.2</v>
      </c>
      <c r="F32" s="44">
        <f>Scoresheet!M85</f>
        <v>12.2</v>
      </c>
      <c r="G32" s="46"/>
      <c r="H32" s="44">
        <f t="shared" si="1"/>
        <v>29.4</v>
      </c>
      <c r="I32" s="43">
        <f t="shared" si="2"/>
        <v>6</v>
      </c>
    </row>
    <row r="33" spans="2:9" ht="15.75">
      <c r="B33" s="28">
        <v>248</v>
      </c>
      <c r="C33" s="30" t="s">
        <v>71</v>
      </c>
      <c r="D33" s="30" t="s">
        <v>14</v>
      </c>
      <c r="E33" s="44">
        <f>Scoresheet!M56</f>
        <v>14.6</v>
      </c>
      <c r="F33" s="46"/>
      <c r="G33" s="46"/>
      <c r="H33" s="44">
        <f t="shared" si="1"/>
        <v>14.6</v>
      </c>
      <c r="I33" s="43">
        <f t="shared" si="2"/>
        <v>22</v>
      </c>
    </row>
    <row r="34" spans="2:9" ht="15.75">
      <c r="B34" s="28">
        <v>249</v>
      </c>
      <c r="C34" s="35" t="s">
        <v>73</v>
      </c>
      <c r="D34" s="35" t="s">
        <v>18</v>
      </c>
      <c r="E34" s="44">
        <f>Scoresheet!M57</f>
        <v>14.8</v>
      </c>
      <c r="F34" s="44">
        <f>Scoresheet!M86</f>
        <v>9.65</v>
      </c>
      <c r="G34" s="46"/>
      <c r="H34" s="44">
        <f t="shared" si="1"/>
        <v>24.450000000000003</v>
      </c>
      <c r="I34" s="43">
        <f t="shared" si="2"/>
        <v>16</v>
      </c>
    </row>
    <row r="35" spans="2:9" ht="15.75">
      <c r="B35" s="28">
        <v>250</v>
      </c>
      <c r="C35" s="30" t="s">
        <v>74</v>
      </c>
      <c r="D35" s="30" t="s">
        <v>21</v>
      </c>
      <c r="E35" s="44">
        <f>Scoresheet!M58</f>
        <v>15.8</v>
      </c>
      <c r="F35" s="46"/>
      <c r="G35" s="44">
        <f>Scoresheet!M117</f>
        <v>11.400000000000002</v>
      </c>
      <c r="H35" s="44">
        <f t="shared" si="1"/>
        <v>27.200000000000003</v>
      </c>
      <c r="I35" s="43">
        <f t="shared" si="2"/>
        <v>13</v>
      </c>
    </row>
    <row r="36" spans="2:9" ht="15.75">
      <c r="B36" s="28">
        <v>251</v>
      </c>
      <c r="C36" s="33" t="s">
        <v>75</v>
      </c>
      <c r="D36" s="33" t="s">
        <v>45</v>
      </c>
      <c r="E36" s="44">
        <f>Scoresheet!M59</f>
        <v>17.5</v>
      </c>
      <c r="F36" s="44">
        <f>Scoresheet!M87</f>
        <v>11.15</v>
      </c>
      <c r="G36" s="46"/>
      <c r="H36" s="44">
        <f t="shared" si="1"/>
        <v>28.65</v>
      </c>
      <c r="I36" s="43">
        <f t="shared" si="2"/>
        <v>10</v>
      </c>
    </row>
    <row r="37" spans="2:9" ht="15.75">
      <c r="B37" s="28">
        <v>252</v>
      </c>
      <c r="C37" s="30" t="s">
        <v>76</v>
      </c>
      <c r="D37" s="30" t="s">
        <v>56</v>
      </c>
      <c r="E37" s="44">
        <f>Scoresheet!M60</f>
        <v>15.100000000000001</v>
      </c>
      <c r="F37" s="44">
        <f>Scoresheet!M88</f>
        <v>13.3</v>
      </c>
      <c r="G37" s="46"/>
      <c r="H37" s="44">
        <f t="shared" si="1"/>
        <v>28.400000000000002</v>
      </c>
      <c r="I37" s="43">
        <f t="shared" si="2"/>
        <v>11</v>
      </c>
    </row>
    <row r="38" spans="2:9" ht="15.75">
      <c r="B38" s="28">
        <v>240</v>
      </c>
      <c r="C38" s="30" t="s">
        <v>77</v>
      </c>
      <c r="D38" s="30" t="s">
        <v>51</v>
      </c>
      <c r="E38" s="44">
        <f>Scoresheet!M61</f>
        <v>15.5</v>
      </c>
      <c r="F38" s="44">
        <f>Scoresheet!M89</f>
        <v>8.35</v>
      </c>
      <c r="G38" s="46"/>
      <c r="H38" s="44">
        <f t="shared" si="1"/>
        <v>23.85</v>
      </c>
      <c r="I38" s="43">
        <f t="shared" si="2"/>
        <v>19</v>
      </c>
    </row>
    <row r="39" spans="2:9" ht="15.75">
      <c r="B39" s="28">
        <v>254</v>
      </c>
      <c r="C39" s="33" t="s">
        <v>78</v>
      </c>
      <c r="D39" s="33" t="s">
        <v>45</v>
      </c>
      <c r="E39" s="44">
        <f>Scoresheet!M62</f>
        <v>16.5</v>
      </c>
      <c r="F39" s="46"/>
      <c r="G39" s="44">
        <f>Scoresheet!M118</f>
        <v>9.3000000000000007</v>
      </c>
      <c r="H39" s="44">
        <f t="shared" si="1"/>
        <v>25.8</v>
      </c>
      <c r="I39" s="43">
        <f t="shared" si="2"/>
        <v>14</v>
      </c>
    </row>
    <row r="40" spans="2:9" ht="15.75">
      <c r="B40" s="28">
        <v>255</v>
      </c>
      <c r="C40" s="30" t="s">
        <v>79</v>
      </c>
      <c r="D40" s="30" t="s">
        <v>16</v>
      </c>
      <c r="E40" s="44">
        <f>Scoresheet!M63</f>
        <v>18.099999999999998</v>
      </c>
      <c r="F40" s="46"/>
      <c r="G40" s="44">
        <f>Scoresheet!M119</f>
        <v>13.100000000000001</v>
      </c>
      <c r="H40" s="44">
        <f t="shared" si="1"/>
        <v>31.2</v>
      </c>
      <c r="I40" s="43">
        <f t="shared" si="2"/>
        <v>4</v>
      </c>
    </row>
    <row r="41" spans="2:9" ht="15.75">
      <c r="B41" s="28">
        <v>253</v>
      </c>
      <c r="C41" s="30" t="s">
        <v>80</v>
      </c>
      <c r="D41" s="30" t="s">
        <v>51</v>
      </c>
      <c r="E41" s="44">
        <f>Scoresheet!M64</f>
        <v>16.55</v>
      </c>
      <c r="F41" s="46"/>
      <c r="G41" s="44">
        <f>Scoresheet!M120</f>
        <v>12.75</v>
      </c>
      <c r="H41" s="44">
        <f t="shared" si="1"/>
        <v>29.3</v>
      </c>
      <c r="I41" s="43">
        <f t="shared" si="2"/>
        <v>7</v>
      </c>
    </row>
    <row r="44" spans="2:9">
      <c r="B44" s="43" t="s">
        <v>98</v>
      </c>
      <c r="C44" s="43"/>
      <c r="D44" s="43"/>
      <c r="E44" s="43"/>
      <c r="F44" s="43"/>
      <c r="G44" s="43"/>
      <c r="H44" s="43"/>
      <c r="I44" s="43"/>
    </row>
    <row r="45" spans="2:9">
      <c r="B45" s="43"/>
      <c r="C45" s="43"/>
      <c r="D45" s="43"/>
      <c r="E45" s="43"/>
      <c r="F45" s="43"/>
      <c r="G45" s="43"/>
      <c r="H45" s="43"/>
      <c r="I45" s="43"/>
    </row>
    <row r="46" spans="2:9">
      <c r="B46" s="43" t="s">
        <v>95</v>
      </c>
      <c r="C46" s="43" t="s">
        <v>91</v>
      </c>
      <c r="D46" s="43" t="s">
        <v>2</v>
      </c>
      <c r="E46" s="43" t="s">
        <v>99</v>
      </c>
      <c r="F46" s="43" t="s">
        <v>93</v>
      </c>
      <c r="G46" s="43" t="s">
        <v>100</v>
      </c>
      <c r="H46" s="43" t="s">
        <v>94</v>
      </c>
      <c r="I46" s="43" t="s">
        <v>89</v>
      </c>
    </row>
    <row r="47" spans="2:9" ht="15.75">
      <c r="B47" s="42">
        <v>256</v>
      </c>
      <c r="C47" s="31" t="s">
        <v>15</v>
      </c>
      <c r="D47" s="31" t="s">
        <v>16</v>
      </c>
      <c r="E47" s="43">
        <f>Scoresheet!M14</f>
        <v>12.299999999999997</v>
      </c>
      <c r="F47" s="45"/>
      <c r="G47" s="43">
        <f>Scoresheet!M124</f>
        <v>0</v>
      </c>
      <c r="H47" s="43">
        <f>E47+F47+G47</f>
        <v>12.299999999999997</v>
      </c>
      <c r="I47" s="43">
        <f>RANK(H47,$H$47:$H$71,0)</f>
        <v>21</v>
      </c>
    </row>
    <row r="48" spans="2:9" ht="15.75">
      <c r="B48" s="42">
        <v>257</v>
      </c>
      <c r="C48" s="31" t="s">
        <v>19</v>
      </c>
      <c r="D48" s="31" t="s">
        <v>16</v>
      </c>
      <c r="E48" s="43">
        <f>Scoresheet!M15</f>
        <v>12.399999999999999</v>
      </c>
      <c r="F48" s="43">
        <f>Scoresheet!M93</f>
        <v>13.100000000000001</v>
      </c>
      <c r="G48" s="45"/>
      <c r="H48" s="43">
        <f t="shared" ref="H48:H71" si="3">E48+F48+G48</f>
        <v>25.5</v>
      </c>
      <c r="I48" s="43">
        <f t="shared" ref="I48:I71" si="4">RANK(H48,$H$47:$H$71,0)</f>
        <v>4</v>
      </c>
    </row>
    <row r="49" spans="2:9" ht="15.75">
      <c r="B49" s="42">
        <v>258</v>
      </c>
      <c r="C49" s="31" t="s">
        <v>22</v>
      </c>
      <c r="D49" s="31" t="s">
        <v>23</v>
      </c>
      <c r="E49" s="43">
        <f>Scoresheet!M16</f>
        <v>9.8000000000000007</v>
      </c>
      <c r="F49" s="43">
        <f>Scoresheet!M94</f>
        <v>11.799999999999999</v>
      </c>
      <c r="G49" s="45"/>
      <c r="H49" s="43">
        <f t="shared" si="3"/>
        <v>21.6</v>
      </c>
      <c r="I49" s="43">
        <f t="shared" si="4"/>
        <v>11</v>
      </c>
    </row>
    <row r="50" spans="2:9" ht="15.75">
      <c r="B50" s="41">
        <v>257</v>
      </c>
      <c r="C50" s="39" t="s">
        <v>19</v>
      </c>
      <c r="D50" s="39" t="s">
        <v>16</v>
      </c>
      <c r="E50" s="45"/>
      <c r="F50" s="45"/>
      <c r="G50" s="45"/>
      <c r="H50" s="45"/>
      <c r="I50" s="45"/>
    </row>
    <row r="51" spans="2:9" ht="15.75">
      <c r="B51" s="42">
        <v>259</v>
      </c>
      <c r="C51" s="31" t="s">
        <v>24</v>
      </c>
      <c r="D51" s="31" t="s">
        <v>25</v>
      </c>
      <c r="E51" s="43">
        <f>Scoresheet!M18</f>
        <v>4.05</v>
      </c>
      <c r="F51" s="43">
        <f>Scoresheet!M95</f>
        <v>9.35</v>
      </c>
      <c r="G51" s="45"/>
      <c r="H51" s="43">
        <f t="shared" si="3"/>
        <v>13.399999999999999</v>
      </c>
      <c r="I51" s="43">
        <f t="shared" si="4"/>
        <v>20</v>
      </c>
    </row>
    <row r="52" spans="2:9" ht="15.75">
      <c r="B52" s="42">
        <v>260</v>
      </c>
      <c r="C52" s="31" t="s">
        <v>27</v>
      </c>
      <c r="D52" s="31" t="s">
        <v>28</v>
      </c>
      <c r="E52" s="43">
        <f>Scoresheet!M19</f>
        <v>8.4499999999999993</v>
      </c>
      <c r="F52" s="45"/>
      <c r="G52" s="45"/>
      <c r="H52" s="45"/>
      <c r="I52" s="45"/>
    </row>
    <row r="53" spans="2:9" ht="15.75">
      <c r="B53" s="42">
        <v>261</v>
      </c>
      <c r="C53" s="36" t="s">
        <v>30</v>
      </c>
      <c r="D53" s="36" t="s">
        <v>18</v>
      </c>
      <c r="E53" s="43">
        <f>Scoresheet!M20</f>
        <v>10.049999999999997</v>
      </c>
      <c r="F53" s="45"/>
      <c r="G53" s="43">
        <f>Scoresheet!M125</f>
        <v>12.7</v>
      </c>
      <c r="H53" s="43">
        <f t="shared" si="3"/>
        <v>22.749999999999996</v>
      </c>
      <c r="I53" s="43">
        <f t="shared" si="4"/>
        <v>10</v>
      </c>
    </row>
    <row r="54" spans="2:9" ht="15.75">
      <c r="B54" s="42">
        <v>262</v>
      </c>
      <c r="C54" s="31" t="s">
        <v>33</v>
      </c>
      <c r="D54" s="31" t="s">
        <v>34</v>
      </c>
      <c r="E54" s="43">
        <f>Scoresheet!M21</f>
        <v>13.6</v>
      </c>
      <c r="F54" s="43">
        <f>Scoresheet!M96</f>
        <v>11.45</v>
      </c>
      <c r="G54" s="45"/>
      <c r="H54" s="43">
        <f t="shared" si="3"/>
        <v>25.049999999999997</v>
      </c>
      <c r="I54" s="43">
        <f t="shared" si="4"/>
        <v>5</v>
      </c>
    </row>
    <row r="55" spans="2:9" ht="15.75">
      <c r="B55" s="42">
        <v>263</v>
      </c>
      <c r="C55" s="31" t="s">
        <v>36</v>
      </c>
      <c r="D55" s="34" t="s">
        <v>32</v>
      </c>
      <c r="E55" s="43">
        <f>Scoresheet!M22</f>
        <v>13.600000000000001</v>
      </c>
      <c r="F55" s="43">
        <f>Scoresheet!M97</f>
        <v>15.349999999999998</v>
      </c>
      <c r="G55" s="45"/>
      <c r="H55" s="43">
        <f t="shared" si="3"/>
        <v>28.95</v>
      </c>
      <c r="I55" s="43">
        <f t="shared" si="4"/>
        <v>3</v>
      </c>
    </row>
    <row r="56" spans="2:9" ht="15.75">
      <c r="B56" s="42">
        <v>264</v>
      </c>
      <c r="C56" s="31" t="s">
        <v>38</v>
      </c>
      <c r="D56" s="31" t="s">
        <v>14</v>
      </c>
      <c r="E56" s="43">
        <f>Scoresheet!M23</f>
        <v>4.5500000000000016</v>
      </c>
      <c r="F56" s="43">
        <f>Scoresheet!M98</f>
        <v>9.5000000000000018</v>
      </c>
      <c r="G56" s="45"/>
      <c r="H56" s="43">
        <f t="shared" si="3"/>
        <v>14.050000000000004</v>
      </c>
      <c r="I56" s="43">
        <f t="shared" si="4"/>
        <v>19</v>
      </c>
    </row>
    <row r="57" spans="2:9" ht="15.75">
      <c r="B57" s="42">
        <v>265</v>
      </c>
      <c r="C57" s="36" t="s">
        <v>40</v>
      </c>
      <c r="D57" s="36" t="s">
        <v>18</v>
      </c>
      <c r="E57" s="43">
        <f>Scoresheet!M24</f>
        <v>8.2499999999999982</v>
      </c>
      <c r="F57" s="45"/>
      <c r="G57" s="43">
        <f>Scoresheet!M126</f>
        <v>12.2</v>
      </c>
      <c r="H57" s="43">
        <f t="shared" si="3"/>
        <v>20.449999999999996</v>
      </c>
      <c r="I57" s="43">
        <f t="shared" si="4"/>
        <v>12</v>
      </c>
    </row>
    <row r="58" spans="2:9" ht="15.75">
      <c r="B58" s="42">
        <v>267</v>
      </c>
      <c r="C58" s="31" t="s">
        <v>42</v>
      </c>
      <c r="D58" s="31" t="s">
        <v>21</v>
      </c>
      <c r="E58" s="43">
        <f>Scoresheet!M25</f>
        <v>5.3999999999999986</v>
      </c>
      <c r="F58" s="43">
        <f>Scoresheet!M99</f>
        <v>10.700000000000001</v>
      </c>
      <c r="G58" s="45"/>
      <c r="H58" s="43">
        <f t="shared" si="3"/>
        <v>16.100000000000001</v>
      </c>
      <c r="I58" s="43">
        <f t="shared" si="4"/>
        <v>16</v>
      </c>
    </row>
    <row r="59" spans="2:9" ht="15.75">
      <c r="B59" s="42">
        <v>268</v>
      </c>
      <c r="C59" s="29" t="s">
        <v>44</v>
      </c>
      <c r="D59" s="29" t="s">
        <v>45</v>
      </c>
      <c r="E59" s="43">
        <f>Scoresheet!M26</f>
        <v>10.249999999999998</v>
      </c>
      <c r="F59" s="43">
        <f>Scoresheet!M100</f>
        <v>12.600000000000001</v>
      </c>
      <c r="G59" s="45"/>
      <c r="H59" s="43">
        <f t="shared" si="3"/>
        <v>22.85</v>
      </c>
      <c r="I59" s="43">
        <f t="shared" si="4"/>
        <v>9</v>
      </c>
    </row>
    <row r="60" spans="2:9" ht="15.75">
      <c r="B60" s="42">
        <v>269</v>
      </c>
      <c r="C60" s="31" t="s">
        <v>47</v>
      </c>
      <c r="D60" s="31" t="s">
        <v>23</v>
      </c>
      <c r="E60" s="43">
        <f>Scoresheet!M27</f>
        <v>11.700000000000001</v>
      </c>
      <c r="F60" s="45"/>
      <c r="G60" s="43">
        <f>Scoresheet!M127</f>
        <v>13.1</v>
      </c>
      <c r="H60" s="43">
        <f t="shared" si="3"/>
        <v>24.8</v>
      </c>
      <c r="I60" s="43">
        <f t="shared" si="4"/>
        <v>6</v>
      </c>
    </row>
    <row r="61" spans="2:9" ht="15.75">
      <c r="B61" s="42">
        <v>270</v>
      </c>
      <c r="C61" s="31" t="s">
        <v>49</v>
      </c>
      <c r="D61" s="31" t="s">
        <v>16</v>
      </c>
      <c r="E61" s="43">
        <f>Scoresheet!M28</f>
        <v>0</v>
      </c>
      <c r="F61" s="43">
        <f>Scoresheet!M101</f>
        <v>14.95</v>
      </c>
      <c r="G61" s="45"/>
      <c r="H61" s="43">
        <f t="shared" si="3"/>
        <v>14.95</v>
      </c>
      <c r="I61" s="43">
        <f t="shared" si="4"/>
        <v>18</v>
      </c>
    </row>
    <row r="62" spans="2:9" ht="15.75">
      <c r="B62" s="42">
        <v>271</v>
      </c>
      <c r="C62" s="29" t="s">
        <v>52</v>
      </c>
      <c r="D62" s="29" t="s">
        <v>45</v>
      </c>
      <c r="E62" s="43">
        <f>Scoresheet!M29</f>
        <v>9.6</v>
      </c>
      <c r="F62" s="45"/>
      <c r="G62" s="45"/>
      <c r="H62" s="45"/>
      <c r="I62" s="45"/>
    </row>
    <row r="63" spans="2:9" ht="15.75">
      <c r="B63" s="42">
        <v>272</v>
      </c>
      <c r="C63" s="31" t="s">
        <v>54</v>
      </c>
      <c r="D63" s="31" t="s">
        <v>25</v>
      </c>
      <c r="E63" s="43">
        <f>Scoresheet!M30</f>
        <v>7.8000000000000007</v>
      </c>
      <c r="F63" s="45"/>
      <c r="G63" s="43">
        <f>Scoresheet!M128</f>
        <v>7.700000000000002</v>
      </c>
      <c r="H63" s="43">
        <f t="shared" si="3"/>
        <v>15.500000000000004</v>
      </c>
      <c r="I63" s="43">
        <f t="shared" si="4"/>
        <v>17</v>
      </c>
    </row>
    <row r="64" spans="2:9" ht="15.75">
      <c r="B64" s="42">
        <v>273</v>
      </c>
      <c r="C64" s="31" t="s">
        <v>57</v>
      </c>
      <c r="D64" s="31" t="s">
        <v>28</v>
      </c>
      <c r="E64" s="43">
        <f>Scoresheet!M31</f>
        <v>9.8999999999999986</v>
      </c>
      <c r="F64" s="45"/>
      <c r="G64" s="45"/>
      <c r="H64" s="45"/>
      <c r="I64" s="45"/>
    </row>
    <row r="65" spans="2:9" ht="15.75">
      <c r="B65" s="42">
        <v>274</v>
      </c>
      <c r="C65" s="31" t="s">
        <v>59</v>
      </c>
      <c r="D65" s="31" t="s">
        <v>14</v>
      </c>
      <c r="E65" s="43">
        <f>Scoresheet!M32</f>
        <v>5.7000000000000011</v>
      </c>
      <c r="F65" s="43">
        <f>Scoresheet!M102</f>
        <v>10.95</v>
      </c>
      <c r="G65" s="45"/>
      <c r="H65" s="43">
        <f t="shared" si="3"/>
        <v>16.649999999999999</v>
      </c>
      <c r="I65" s="43">
        <f t="shared" si="4"/>
        <v>15</v>
      </c>
    </row>
    <row r="66" spans="2:9" ht="15.75">
      <c r="B66" s="42">
        <v>275</v>
      </c>
      <c r="C66" s="31" t="s">
        <v>61</v>
      </c>
      <c r="D66" s="34" t="s">
        <v>32</v>
      </c>
      <c r="E66" s="43">
        <f>Scoresheet!M33</f>
        <v>13.899999999999999</v>
      </c>
      <c r="F66" s="43">
        <f>Scoresheet!M103</f>
        <v>16</v>
      </c>
      <c r="G66" s="45"/>
      <c r="H66" s="43">
        <f t="shared" si="3"/>
        <v>29.9</v>
      </c>
      <c r="I66" s="43">
        <f t="shared" si="4"/>
        <v>1</v>
      </c>
    </row>
    <row r="67" spans="2:9" ht="15.75">
      <c r="B67" s="42">
        <v>276</v>
      </c>
      <c r="C67" s="31" t="s">
        <v>63</v>
      </c>
      <c r="D67" s="31" t="s">
        <v>25</v>
      </c>
      <c r="E67" s="43">
        <f>Scoresheet!M34</f>
        <v>9.7999999999999989</v>
      </c>
      <c r="F67" s="45"/>
      <c r="G67" s="43">
        <f>Scoresheet!M129</f>
        <v>9.7499999999999982</v>
      </c>
      <c r="H67" s="43">
        <f t="shared" si="3"/>
        <v>19.549999999999997</v>
      </c>
      <c r="I67" s="43">
        <f t="shared" si="4"/>
        <v>13</v>
      </c>
    </row>
    <row r="68" spans="2:9" ht="15.75">
      <c r="B68" s="42">
        <v>278</v>
      </c>
      <c r="C68" s="31" t="s">
        <v>66</v>
      </c>
      <c r="D68" s="31" t="s">
        <v>16</v>
      </c>
      <c r="E68" s="43">
        <f>Scoresheet!M35</f>
        <v>12.45</v>
      </c>
      <c r="F68" s="45"/>
      <c r="G68" s="43">
        <f>Scoresheet!M130</f>
        <v>11.299999999999999</v>
      </c>
      <c r="H68" s="43">
        <f t="shared" si="3"/>
        <v>23.75</v>
      </c>
      <c r="I68" s="43">
        <f t="shared" si="4"/>
        <v>8</v>
      </c>
    </row>
    <row r="69" spans="2:9" ht="15.75">
      <c r="B69" s="42">
        <v>279</v>
      </c>
      <c r="C69" s="31" t="s">
        <v>68</v>
      </c>
      <c r="D69" s="34" t="s">
        <v>32</v>
      </c>
      <c r="E69" s="43">
        <f>Scoresheet!M36</f>
        <v>13.150000000000002</v>
      </c>
      <c r="F69" s="43">
        <f>Scoresheet!M104</f>
        <v>16.05</v>
      </c>
      <c r="G69" s="45"/>
      <c r="H69" s="43">
        <f t="shared" si="3"/>
        <v>29.200000000000003</v>
      </c>
      <c r="I69" s="43">
        <f t="shared" si="4"/>
        <v>2</v>
      </c>
    </row>
    <row r="70" spans="2:9" ht="15.75">
      <c r="B70" s="42">
        <v>277</v>
      </c>
      <c r="C70" s="31" t="s">
        <v>70</v>
      </c>
      <c r="D70" s="31" t="s">
        <v>51</v>
      </c>
      <c r="E70" s="43">
        <f>Scoresheet!M37</f>
        <v>7.3999999999999986</v>
      </c>
      <c r="F70" s="45"/>
      <c r="G70" s="43">
        <f>Scoresheet!M131</f>
        <v>10.950000000000001</v>
      </c>
      <c r="H70" s="43">
        <f t="shared" si="3"/>
        <v>18.350000000000001</v>
      </c>
      <c r="I70" s="43">
        <f t="shared" si="4"/>
        <v>14</v>
      </c>
    </row>
    <row r="71" spans="2:9" ht="15.75">
      <c r="B71" s="42">
        <v>419</v>
      </c>
      <c r="C71" s="31" t="s">
        <v>72</v>
      </c>
      <c r="D71" s="34" t="s">
        <v>32</v>
      </c>
      <c r="E71" s="43">
        <f>Scoresheet!M38</f>
        <v>8.8999999999999986</v>
      </c>
      <c r="F71" s="43">
        <f>Scoresheet!M105</f>
        <v>15.5</v>
      </c>
      <c r="G71" s="45"/>
      <c r="H71" s="43">
        <f t="shared" si="3"/>
        <v>24.4</v>
      </c>
      <c r="I71" s="43">
        <f t="shared" si="4"/>
        <v>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Overall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Team Bath</cp:lastModifiedBy>
  <dcterms:created xsi:type="dcterms:W3CDTF">2019-07-05T18:25:20Z</dcterms:created>
  <dcterms:modified xsi:type="dcterms:W3CDTF">2019-07-11T10:13:13Z</dcterms:modified>
</cp:coreProperties>
</file>