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155" windowHeight="8505"/>
  </bookViews>
  <sheets>
    <sheet name="Scoresheet" sheetId="1" r:id="rId1"/>
    <sheet name="Overall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H44" i="2"/>
  <c r="H43"/>
  <c r="H42"/>
  <c r="H41"/>
  <c r="H40"/>
  <c r="H39"/>
  <c r="I33"/>
  <c r="I32"/>
  <c r="I31"/>
  <c r="I30"/>
  <c r="I27"/>
  <c r="I26"/>
  <c r="I25"/>
  <c r="I24"/>
  <c r="I23"/>
  <c r="I22"/>
  <c r="I21"/>
  <c r="I20"/>
  <c r="I19"/>
  <c r="I18"/>
  <c r="I16"/>
  <c r="I15"/>
  <c r="I14"/>
  <c r="I13"/>
  <c r="I12"/>
  <c r="I11"/>
  <c r="I10"/>
  <c r="I9"/>
  <c r="I8"/>
  <c r="I7"/>
  <c r="I6"/>
  <c r="F63" i="1"/>
  <c r="F75"/>
  <c r="J75"/>
  <c r="K75"/>
  <c r="M75"/>
  <c r="F76"/>
  <c r="J76"/>
  <c r="K76"/>
  <c r="M76"/>
  <c r="F77"/>
  <c r="J77"/>
  <c r="K77"/>
  <c r="M77"/>
  <c r="F78"/>
  <c r="J78"/>
  <c r="K78"/>
  <c r="M78"/>
  <c r="F80"/>
  <c r="J80"/>
  <c r="K80"/>
  <c r="M80"/>
  <c r="F79"/>
  <c r="J79"/>
  <c r="K79"/>
  <c r="M79"/>
  <c r="N80"/>
  <c r="N79"/>
  <c r="N78"/>
  <c r="N77"/>
  <c r="N76"/>
  <c r="N75"/>
  <c r="F55"/>
  <c r="J55"/>
  <c r="K55"/>
  <c r="M55"/>
  <c r="F56"/>
  <c r="J56"/>
  <c r="K56"/>
  <c r="M56"/>
  <c r="F57"/>
  <c r="J57"/>
  <c r="K57"/>
  <c r="M57"/>
  <c r="F58"/>
  <c r="J58"/>
  <c r="K58"/>
  <c r="M58"/>
  <c r="F59"/>
  <c r="J59"/>
  <c r="K59"/>
  <c r="M59"/>
  <c r="F60"/>
  <c r="J60"/>
  <c r="K60"/>
  <c r="M60"/>
  <c r="F61"/>
  <c r="J61"/>
  <c r="K61"/>
  <c r="M61"/>
  <c r="F62"/>
  <c r="J62"/>
  <c r="K62"/>
  <c r="M62"/>
  <c r="J63"/>
  <c r="K63"/>
  <c r="M63"/>
  <c r="F64"/>
  <c r="J64"/>
  <c r="K64"/>
  <c r="M64"/>
  <c r="F65"/>
  <c r="J65"/>
  <c r="K65"/>
  <c r="M65"/>
  <c r="F67"/>
  <c r="J67"/>
  <c r="K67"/>
  <c r="M67"/>
  <c r="F68"/>
  <c r="J68"/>
  <c r="K68"/>
  <c r="M68"/>
  <c r="F69"/>
  <c r="J69"/>
  <c r="K69"/>
  <c r="M69"/>
  <c r="F70"/>
  <c r="J70"/>
  <c r="K70"/>
  <c r="M70"/>
  <c r="F71"/>
  <c r="J71"/>
  <c r="K71"/>
  <c r="M71"/>
  <c r="N71"/>
  <c r="N70"/>
  <c r="N69"/>
  <c r="N68"/>
  <c r="N67"/>
  <c r="N65"/>
  <c r="N64"/>
  <c r="N63"/>
  <c r="N62"/>
  <c r="N61"/>
  <c r="N60"/>
  <c r="N59"/>
  <c r="N58"/>
  <c r="N57"/>
  <c r="N56"/>
  <c r="N55"/>
  <c r="F29"/>
  <c r="J29"/>
  <c r="K29"/>
  <c r="M29"/>
  <c r="F30"/>
  <c r="J30"/>
  <c r="K30"/>
  <c r="M30"/>
  <c r="F31"/>
  <c r="J31"/>
  <c r="K31"/>
  <c r="M31"/>
  <c r="F32"/>
  <c r="J32"/>
  <c r="K32"/>
  <c r="M32"/>
  <c r="F33"/>
  <c r="J33"/>
  <c r="K33"/>
  <c r="M33"/>
  <c r="F34"/>
  <c r="J34"/>
  <c r="K34"/>
  <c r="M34"/>
  <c r="F35"/>
  <c r="J35"/>
  <c r="K35"/>
  <c r="M35"/>
  <c r="F36"/>
  <c r="J36"/>
  <c r="K36"/>
  <c r="M36"/>
  <c r="F37"/>
  <c r="J37"/>
  <c r="K37"/>
  <c r="M37"/>
  <c r="F38"/>
  <c r="J38"/>
  <c r="K38"/>
  <c r="M38"/>
  <c r="F39"/>
  <c r="J39"/>
  <c r="K39"/>
  <c r="M39"/>
  <c r="F40"/>
  <c r="J40"/>
  <c r="K40"/>
  <c r="M40"/>
  <c r="F41"/>
  <c r="J41"/>
  <c r="K41"/>
  <c r="M41"/>
  <c r="F42"/>
  <c r="J42"/>
  <c r="K42"/>
  <c r="M42"/>
  <c r="F43"/>
  <c r="J43"/>
  <c r="K43"/>
  <c r="M43"/>
  <c r="F44"/>
  <c r="J44"/>
  <c r="K44"/>
  <c r="M44"/>
  <c r="F45"/>
  <c r="J45"/>
  <c r="K45"/>
  <c r="M45"/>
  <c r="F46"/>
  <c r="J46"/>
  <c r="K46"/>
  <c r="M46"/>
  <c r="F47"/>
  <c r="J47"/>
  <c r="K47"/>
  <c r="M47"/>
  <c r="F50"/>
  <c r="J50"/>
  <c r="K50"/>
  <c r="M50"/>
  <c r="F49"/>
  <c r="J49"/>
  <c r="K49"/>
  <c r="M49"/>
  <c r="F51"/>
  <c r="J51"/>
  <c r="K51"/>
  <c r="M51"/>
  <c r="N51"/>
  <c r="N50"/>
  <c r="N49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F23"/>
  <c r="J23"/>
  <c r="K23"/>
  <c r="M23"/>
  <c r="F24"/>
  <c r="J24"/>
  <c r="K24"/>
  <c r="M24"/>
  <c r="F25"/>
  <c r="J25"/>
  <c r="K25"/>
  <c r="M25"/>
  <c r="N25"/>
  <c r="N24"/>
  <c r="N23"/>
  <c r="N22"/>
  <c r="N21"/>
  <c r="N20"/>
  <c r="F7"/>
  <c r="J7"/>
  <c r="K7"/>
  <c r="M7"/>
  <c r="F8"/>
  <c r="J8"/>
  <c r="K8"/>
  <c r="M8"/>
  <c r="F9"/>
  <c r="J9"/>
  <c r="K9"/>
  <c r="M9"/>
  <c r="F10"/>
  <c r="J10"/>
  <c r="K10"/>
  <c r="M10"/>
  <c r="F11"/>
  <c r="J11"/>
  <c r="K11"/>
  <c r="M11"/>
  <c r="F12"/>
  <c r="J12"/>
  <c r="K12"/>
  <c r="M12"/>
  <c r="F13"/>
  <c r="J13"/>
  <c r="K13"/>
  <c r="M13"/>
  <c r="F14"/>
  <c r="J14"/>
  <c r="K14"/>
  <c r="M14"/>
  <c r="F15"/>
  <c r="J15"/>
  <c r="K15"/>
  <c r="M15"/>
  <c r="F16"/>
  <c r="J16"/>
  <c r="K16"/>
  <c r="M16"/>
  <c r="N16"/>
  <c r="N15"/>
  <c r="N14"/>
  <c r="N13"/>
  <c r="N12"/>
  <c r="N11"/>
  <c r="N10"/>
  <c r="N9"/>
  <c r="N8"/>
  <c r="N7"/>
  <c r="N6"/>
  <c r="N5"/>
  <c r="N4"/>
  <c r="N3"/>
  <c r="F21"/>
  <c r="J21"/>
  <c r="K21"/>
  <c r="M21"/>
  <c r="E40" i="2"/>
  <c r="F40"/>
  <c r="G40"/>
  <c r="F22" i="1"/>
  <c r="J22"/>
  <c r="K22"/>
  <c r="M22"/>
  <c r="E41" i="2"/>
  <c r="F41"/>
  <c r="G41"/>
  <c r="E42"/>
  <c r="F42"/>
  <c r="G42"/>
  <c r="E43"/>
  <c r="F43"/>
  <c r="G43"/>
  <c r="E44"/>
  <c r="F44"/>
  <c r="G44"/>
  <c r="F20" i="1"/>
  <c r="J20"/>
  <c r="K20"/>
  <c r="M20"/>
  <c r="E39" i="2"/>
  <c r="F39"/>
  <c r="G39"/>
  <c r="G33"/>
  <c r="G32"/>
  <c r="G13"/>
  <c r="G30"/>
  <c r="G29"/>
  <c r="G28"/>
  <c r="G27"/>
  <c r="G26"/>
  <c r="G21"/>
  <c r="G19"/>
  <c r="G18"/>
  <c r="G17"/>
  <c r="G16"/>
  <c r="G12"/>
  <c r="G9"/>
  <c r="G7"/>
  <c r="G6"/>
  <c r="F33"/>
  <c r="H33"/>
  <c r="F31"/>
  <c r="F27"/>
  <c r="H27"/>
  <c r="F26"/>
  <c r="H26"/>
  <c r="F25"/>
  <c r="F24"/>
  <c r="F23"/>
  <c r="F22"/>
  <c r="F20"/>
  <c r="F15"/>
  <c r="F6" i="1"/>
  <c r="J6"/>
  <c r="K6"/>
  <c r="M6"/>
  <c r="F14" i="2"/>
  <c r="F5" i="1"/>
  <c r="J5"/>
  <c r="K5"/>
  <c r="M5"/>
  <c r="F11" i="2"/>
  <c r="F4" i="1"/>
  <c r="J4"/>
  <c r="K4"/>
  <c r="M4"/>
  <c r="F10" i="2"/>
  <c r="F3" i="1"/>
  <c r="J3"/>
  <c r="K3"/>
  <c r="M3"/>
  <c r="F8" i="2"/>
  <c r="E9"/>
  <c r="H9"/>
  <c r="E10"/>
  <c r="H10"/>
  <c r="E11"/>
  <c r="H11"/>
  <c r="E12"/>
  <c r="H12"/>
  <c r="E13"/>
  <c r="H13"/>
  <c r="E14"/>
  <c r="H14"/>
  <c r="E15"/>
  <c r="H15"/>
  <c r="E16"/>
  <c r="H16"/>
  <c r="E18"/>
  <c r="H18"/>
  <c r="E19"/>
  <c r="H19"/>
  <c r="E20"/>
  <c r="H20"/>
  <c r="E21"/>
  <c r="H21"/>
  <c r="E22"/>
  <c r="H22"/>
  <c r="E23"/>
  <c r="H23"/>
  <c r="E24"/>
  <c r="H24"/>
  <c r="E25"/>
  <c r="H25"/>
  <c r="E28"/>
  <c r="H28"/>
  <c r="E30"/>
  <c r="H30"/>
  <c r="E31"/>
  <c r="H31"/>
  <c r="E32"/>
  <c r="H32"/>
  <c r="E8"/>
  <c r="H8"/>
  <c r="E7"/>
  <c r="H7"/>
  <c r="E6"/>
  <c r="H6"/>
  <c r="J66" i="1"/>
  <c r="K66"/>
  <c r="F66"/>
  <c r="J48"/>
  <c r="K48"/>
  <c r="F48"/>
</calcChain>
</file>

<file path=xl/sharedStrings.xml><?xml version="1.0" encoding="utf-8"?>
<sst xmlns="http://schemas.openxmlformats.org/spreadsheetml/2006/main" count="287" uniqueCount="73">
  <si>
    <t>No</t>
  </si>
  <si>
    <t>Gymnast</t>
  </si>
  <si>
    <t>Club</t>
  </si>
  <si>
    <t>D1/2</t>
  </si>
  <si>
    <t>D3/4</t>
  </si>
  <si>
    <t>D score</t>
  </si>
  <si>
    <t>E1/2 (AF)</t>
  </si>
  <si>
    <t>E3</t>
  </si>
  <si>
    <t>E4</t>
  </si>
  <si>
    <t>TF</t>
  </si>
  <si>
    <t>E score</t>
  </si>
  <si>
    <t>Penalties</t>
  </si>
  <si>
    <t>Final Score</t>
  </si>
  <si>
    <t>Cardiff Central Youth Club</t>
  </si>
  <si>
    <t>Angelica Skupinska</t>
  </si>
  <si>
    <t>Oxford RG</t>
  </si>
  <si>
    <t>Ball</t>
  </si>
  <si>
    <t xml:space="preserve">Kiera Bunn </t>
  </si>
  <si>
    <t>Worcester</t>
  </si>
  <si>
    <t>Hoop</t>
  </si>
  <si>
    <t>Athina Davis</t>
  </si>
  <si>
    <t>Chloe Hyde</t>
  </si>
  <si>
    <t>Stockport</t>
  </si>
  <si>
    <t>Elle Wilson</t>
  </si>
  <si>
    <t>Team Bath RG</t>
  </si>
  <si>
    <t>Ameila Anderson</t>
  </si>
  <si>
    <t>Thais Guness</t>
  </si>
  <si>
    <t>A &amp; V Rhythmic Club</t>
  </si>
  <si>
    <t>Chloe Smith</t>
  </si>
  <si>
    <t>Hallie Williams</t>
  </si>
  <si>
    <t>Llanelli RGA</t>
  </si>
  <si>
    <t>Grace Forsyth</t>
  </si>
  <si>
    <t>Vanessa Mendes</t>
  </si>
  <si>
    <t>Tash Walker</t>
  </si>
  <si>
    <t>Francesca Foster</t>
  </si>
  <si>
    <t>South Essex Gym Club</t>
  </si>
  <si>
    <t>Sophie Strong </t>
  </si>
  <si>
    <t>Ribbon</t>
  </si>
  <si>
    <t>Lilly Thomson</t>
  </si>
  <si>
    <t>Poppie White</t>
  </si>
  <si>
    <t>Katelyn Hart</t>
  </si>
  <si>
    <t>Olivia's School RG</t>
  </si>
  <si>
    <t>Rio Weed</t>
  </si>
  <si>
    <t>Anna Croft</t>
  </si>
  <si>
    <t>Rhythmic at the Academy</t>
  </si>
  <si>
    <t>Lina Borin</t>
  </si>
  <si>
    <t>Lily Hughes</t>
  </si>
  <si>
    <t>Jessica Bettles</t>
  </si>
  <si>
    <t>Elizaveta Newton</t>
  </si>
  <si>
    <t>Lola Bennet</t>
  </si>
  <si>
    <t>Elina Dufenyuk</t>
  </si>
  <si>
    <t>Clubs</t>
  </si>
  <si>
    <t>Victoria Giardelli</t>
  </si>
  <si>
    <t>Sabrina Gorina</t>
  </si>
  <si>
    <t>Rhythmic Excellence</t>
  </si>
  <si>
    <t>Charlotte Pearson</t>
  </si>
  <si>
    <t>Lissy Holland</t>
  </si>
  <si>
    <t>Flora Molnar</t>
  </si>
  <si>
    <t>Grace Morgan</t>
  </si>
  <si>
    <t>Evie O'Sullivan</t>
  </si>
  <si>
    <t>Querubina Gouldby Lopez De San Roman</t>
  </si>
  <si>
    <t xml:space="preserve">Kelis Kelly </t>
  </si>
  <si>
    <t>Level 3 Junior Ball</t>
  </si>
  <si>
    <t>Level 3 Senior Hoop</t>
  </si>
  <si>
    <t>Level 3 Junior Ribbon</t>
  </si>
  <si>
    <t>Level 3 Junior Clubs</t>
  </si>
  <si>
    <t>Level 3 Senior Ball</t>
  </si>
  <si>
    <t>Level 3 Junior</t>
  </si>
  <si>
    <t>Number</t>
  </si>
  <si>
    <t>Name</t>
  </si>
  <si>
    <t>Total</t>
  </si>
  <si>
    <t>Position</t>
  </si>
  <si>
    <t>Level 3 Senior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</si>
</sst>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F400]h:mm:ss\ AM/PM"/>
  </numFmts>
  <fonts count="16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1"/>
    </font>
    <font>
      <sz val="12"/>
      <name val="Calibri"/>
      <family val="2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" fillId="0" borderId="0"/>
  </cellStyleXfs>
  <cellXfs count="52">
    <xf numFmtId="0" fontId="0" fillId="0" borderId="0" xfId="0"/>
    <xf numFmtId="165" fontId="3" fillId="0" borderId="0" xfId="1" applyNumberFormat="1" applyFont="1"/>
    <xf numFmtId="165" fontId="4" fillId="0" borderId="0" xfId="1" applyNumberFormat="1" applyFont="1" applyAlignment="1">
      <alignment horizontal="left"/>
    </xf>
    <xf numFmtId="2" fontId="3" fillId="0" borderId="0" xfId="1" applyNumberFormat="1" applyFont="1"/>
    <xf numFmtId="0" fontId="4" fillId="0" borderId="1" xfId="1" applyNumberFormat="1" applyFont="1" applyBorder="1" applyAlignment="1">
      <alignment horizontal="center"/>
    </xf>
    <xf numFmtId="0" fontId="4" fillId="0" borderId="2" xfId="1" applyNumberFormat="1" applyFont="1" applyBorder="1" applyAlignment="1">
      <alignment horizontal="left"/>
    </xf>
    <xf numFmtId="2" fontId="4" fillId="0" borderId="2" xfId="1" applyNumberFormat="1" applyFont="1" applyBorder="1" applyAlignment="1">
      <alignment horizontal="center"/>
    </xf>
    <xf numFmtId="2" fontId="4" fillId="2" borderId="2" xfId="1" applyNumberFormat="1" applyFont="1" applyFill="1" applyBorder="1" applyAlignment="1" applyProtection="1">
      <alignment horizontal="center"/>
    </xf>
    <xf numFmtId="2" fontId="4" fillId="5" borderId="2" xfId="1" applyNumberFormat="1" applyFont="1" applyFill="1" applyBorder="1" applyAlignment="1" applyProtection="1">
      <alignment horizontal="center"/>
      <protection locked="0"/>
    </xf>
    <xf numFmtId="2" fontId="4" fillId="0" borderId="2" xfId="1" applyNumberFormat="1" applyFont="1" applyBorder="1" applyAlignment="1" applyProtection="1">
      <alignment horizontal="center"/>
      <protection locked="0"/>
    </xf>
    <xf numFmtId="164" fontId="4" fillId="5" borderId="2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4" fontId="4" fillId="4" borderId="3" xfId="1" applyNumberFormat="1" applyFont="1" applyFill="1" applyBorder="1" applyAlignment="1" applyProtection="1">
      <alignment horizontal="center"/>
    </xf>
    <xf numFmtId="2" fontId="3" fillId="0" borderId="4" xfId="1" applyNumberFormat="1" applyFont="1" applyBorder="1" applyAlignment="1">
      <alignment horizontal="center"/>
    </xf>
    <xf numFmtId="2" fontId="3" fillId="2" borderId="4" xfId="1" applyNumberFormat="1" applyFont="1" applyFill="1" applyBorder="1" applyAlignment="1" applyProtection="1">
      <alignment horizontal="center"/>
    </xf>
    <xf numFmtId="2" fontId="3" fillId="5" borderId="4" xfId="1" applyNumberFormat="1" applyFont="1" applyFill="1" applyBorder="1" applyAlignment="1" applyProtection="1">
      <alignment horizontal="center"/>
    </xf>
    <xf numFmtId="2" fontId="3" fillId="0" borderId="4" xfId="1" applyNumberFormat="1" applyFont="1" applyFill="1" applyBorder="1" applyAlignment="1" applyProtection="1">
      <alignment horizontal="center"/>
    </xf>
    <xf numFmtId="2" fontId="3" fillId="0" borderId="4" xfId="1" applyNumberFormat="1" applyFont="1" applyFill="1" applyBorder="1" applyAlignment="1">
      <alignment horizontal="center"/>
    </xf>
    <xf numFmtId="2" fontId="3" fillId="0" borderId="4" xfId="1" applyNumberFormat="1" applyFont="1" applyBorder="1" applyAlignment="1" applyProtection="1">
      <alignment horizontal="center"/>
      <protection locked="0"/>
    </xf>
    <xf numFmtId="164" fontId="3" fillId="5" borderId="4" xfId="1" applyNumberFormat="1" applyFont="1" applyFill="1" applyBorder="1" applyAlignment="1">
      <alignment horizontal="center"/>
    </xf>
    <xf numFmtId="164" fontId="3" fillId="3" borderId="4" xfId="1" applyNumberFormat="1" applyFont="1" applyFill="1" applyBorder="1" applyAlignment="1">
      <alignment horizontal="center"/>
    </xf>
    <xf numFmtId="164" fontId="3" fillId="4" borderId="5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4" xfId="0" applyBorder="1"/>
    <xf numFmtId="0" fontId="6" fillId="6" borderId="4" xfId="0" applyFont="1" applyFill="1" applyBorder="1"/>
    <xf numFmtId="0" fontId="11" fillId="6" borderId="4" xfId="0" applyFont="1" applyFill="1" applyBorder="1"/>
    <xf numFmtId="0" fontId="9" fillId="6" borderId="4" xfId="0" applyFont="1" applyFill="1" applyBorder="1" applyAlignment="1"/>
    <xf numFmtId="0" fontId="10" fillId="6" borderId="4" xfId="0" applyFont="1" applyFill="1" applyBorder="1"/>
    <xf numFmtId="0" fontId="9" fillId="6" borderId="4" xfId="0" applyFont="1" applyFill="1" applyBorder="1"/>
    <xf numFmtId="0" fontId="7" fillId="6" borderId="4" xfId="0" applyFont="1" applyFill="1" applyBorder="1"/>
    <xf numFmtId="0" fontId="10" fillId="6" borderId="4" xfId="0" applyFont="1" applyFill="1" applyBorder="1" applyProtection="1">
      <protection locked="0"/>
    </xf>
    <xf numFmtId="0" fontId="11" fillId="6" borderId="4" xfId="0" applyFont="1" applyFill="1" applyBorder="1" applyAlignment="1"/>
    <xf numFmtId="0" fontId="7" fillId="6" borderId="4" xfId="0" applyFont="1" applyFill="1" applyBorder="1" applyProtection="1">
      <protection locked="0"/>
    </xf>
    <xf numFmtId="49" fontId="13" fillId="6" borderId="4" xfId="0" applyNumberFormat="1" applyFont="1" applyFill="1" applyBorder="1" applyAlignment="1"/>
    <xf numFmtId="49" fontId="12" fillId="6" borderId="4" xfId="0" applyNumberFormat="1" applyFont="1" applyFill="1" applyBorder="1" applyAlignment="1"/>
    <xf numFmtId="0" fontId="14" fillId="6" borderId="4" xfId="0" applyFont="1" applyFill="1" applyBorder="1"/>
    <xf numFmtId="0" fontId="15" fillId="6" borderId="4" xfId="0" applyFont="1" applyFill="1" applyBorder="1"/>
    <xf numFmtId="0" fontId="5" fillId="6" borderId="4" xfId="0" applyFont="1" applyFill="1" applyBorder="1"/>
    <xf numFmtId="164" fontId="0" fillId="0" borderId="4" xfId="0" applyNumberFormat="1" applyBorder="1"/>
    <xf numFmtId="164" fontId="0" fillId="7" borderId="4" xfId="0" applyNumberFormat="1" applyFill="1" applyBorder="1"/>
    <xf numFmtId="0" fontId="0" fillId="7" borderId="4" xfId="0" applyFill="1" applyBorder="1"/>
    <xf numFmtId="165" fontId="4" fillId="8" borderId="0" xfId="1" applyNumberFormat="1" applyFont="1" applyFill="1" applyAlignment="1">
      <alignment horizontal="left"/>
    </xf>
    <xf numFmtId="0" fontId="5" fillId="8" borderId="4" xfId="0" applyFont="1" applyFill="1" applyBorder="1"/>
    <xf numFmtId="0" fontId="9" fillId="8" borderId="4" xfId="0" applyFont="1" applyFill="1" applyBorder="1" applyAlignment="1"/>
    <xf numFmtId="2" fontId="3" fillId="8" borderId="4" xfId="1" applyNumberFormat="1" applyFont="1" applyFill="1" applyBorder="1" applyAlignment="1">
      <alignment horizontal="center"/>
    </xf>
    <xf numFmtId="2" fontId="3" fillId="8" borderId="4" xfId="1" applyNumberFormat="1" applyFont="1" applyFill="1" applyBorder="1" applyAlignment="1" applyProtection="1">
      <alignment horizontal="center"/>
    </xf>
    <xf numFmtId="164" fontId="3" fillId="8" borderId="4" xfId="1" applyNumberFormat="1" applyFont="1" applyFill="1" applyBorder="1" applyAlignment="1">
      <alignment horizontal="center"/>
    </xf>
    <xf numFmtId="2" fontId="3" fillId="8" borderId="4" xfId="1" applyNumberFormat="1" applyFont="1" applyFill="1" applyBorder="1" applyAlignment="1" applyProtection="1">
      <alignment horizontal="center"/>
      <protection locked="0"/>
    </xf>
    <xf numFmtId="164" fontId="3" fillId="8" borderId="5" xfId="1" applyNumberFormat="1" applyFont="1" applyFill="1" applyBorder="1" applyAlignment="1" applyProtection="1">
      <alignment horizontal="center"/>
    </xf>
    <xf numFmtId="0" fontId="6" fillId="8" borderId="4" xfId="0" applyFont="1" applyFill="1" applyBorder="1"/>
    <xf numFmtId="0" fontId="11" fillId="8" borderId="4" xfId="0" applyFont="1" applyFill="1" applyBorder="1" applyAlignment="1"/>
    <xf numFmtId="165" fontId="3" fillId="8" borderId="0" xfId="1" applyNumberFormat="1" applyFont="1" applyFill="1"/>
  </cellXfs>
  <cellStyles count="4">
    <cellStyle name="Excel Built-in Normal" xfId="2"/>
    <cellStyle name="Normal" xfId="0" builtinId="0"/>
    <cellStyle name="Normal 2" xfId="1"/>
    <cellStyle name="Normal 2 2" xfId="3"/>
  </cellStyles>
  <dxfs count="6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4472C4"/>
          <bgColor rgb="FF4472C4"/>
        </patternFill>
      </fill>
    </dxf>
  </dxfs>
  <tableStyles count="2" defaultTableStyle="TableStyleMedium2" defaultPivotStyle="PivotStyleLight16">
    <tableStyle name="ENTRY OVERVIEW-style" pivot="0" count="3">
      <tableStyleElement type="headerRow" dxfId="5"/>
      <tableStyleElement type="firstRowStripe" dxfId="4"/>
      <tableStyleElement type="secondRowStripe" dxfId="3"/>
    </tableStyle>
    <tableStyle name="ENTRY OVERVIEW-style 2" pivot="0" count="3">
      <tableStyleElement type="headerRow" dxfId="2"/>
      <tableStyleElement type="firstRowStripe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workbookViewId="0"/>
  </sheetViews>
  <sheetFormatPr defaultRowHeight="15"/>
  <cols>
    <col min="1" max="1" width="8.28515625" customWidth="1"/>
    <col min="2" max="2" width="42.28515625" bestFit="1" customWidth="1"/>
    <col min="3" max="3" width="26.85546875" bestFit="1" customWidth="1"/>
  </cols>
  <sheetData>
    <row r="1" spans="1:14" ht="15.75" thickBot="1">
      <c r="A1" s="41" t="s">
        <v>62</v>
      </c>
      <c r="B1" s="1"/>
      <c r="C1" s="1"/>
      <c r="D1" s="1"/>
      <c r="E1" s="1"/>
      <c r="F1" s="1"/>
      <c r="G1" s="1"/>
      <c r="H1" s="1"/>
      <c r="I1" s="1"/>
      <c r="J1" s="1"/>
      <c r="K1" s="3"/>
      <c r="L1" s="3"/>
      <c r="M1" s="1"/>
    </row>
    <row r="2" spans="1:14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8" t="s">
        <v>6</v>
      </c>
      <c r="H2" s="9" t="s">
        <v>7</v>
      </c>
      <c r="I2" s="9" t="s">
        <v>8</v>
      </c>
      <c r="J2" s="10" t="s">
        <v>9</v>
      </c>
      <c r="K2" s="11" t="s">
        <v>10</v>
      </c>
      <c r="L2" s="9" t="s">
        <v>11</v>
      </c>
      <c r="M2" s="12" t="s">
        <v>12</v>
      </c>
    </row>
    <row r="3" spans="1:14" ht="15.75">
      <c r="A3" s="24">
        <v>282</v>
      </c>
      <c r="B3" s="27" t="s">
        <v>14</v>
      </c>
      <c r="C3" s="27" t="s">
        <v>15</v>
      </c>
      <c r="D3" s="13">
        <v>2</v>
      </c>
      <c r="E3" s="13">
        <v>1</v>
      </c>
      <c r="F3" s="14">
        <f>D3+E3</f>
        <v>3</v>
      </c>
      <c r="G3" s="15">
        <v>1.6</v>
      </c>
      <c r="H3" s="16">
        <v>7.4</v>
      </c>
      <c r="I3" s="17">
        <v>8</v>
      </c>
      <c r="J3" s="19">
        <f>(H3+I3)/2</f>
        <v>7.7</v>
      </c>
      <c r="K3" s="20">
        <f>20-G3-J3</f>
        <v>10.7</v>
      </c>
      <c r="L3" s="18"/>
      <c r="M3" s="21">
        <f>F3+K3-L3</f>
        <v>13.7</v>
      </c>
      <c r="N3">
        <f>RANK(M3,$M$3:$M$16,0)</f>
        <v>4</v>
      </c>
    </row>
    <row r="4" spans="1:14" ht="15.75">
      <c r="A4" s="24">
        <v>285</v>
      </c>
      <c r="B4" s="27" t="s">
        <v>20</v>
      </c>
      <c r="C4" s="27" t="s">
        <v>18</v>
      </c>
      <c r="D4" s="13">
        <v>1.5</v>
      </c>
      <c r="E4" s="13">
        <v>0.8</v>
      </c>
      <c r="F4" s="14">
        <f t="shared" ref="F4:F16" si="0">D4+E4</f>
        <v>2.2999999999999998</v>
      </c>
      <c r="G4" s="15">
        <v>2.2000000000000002</v>
      </c>
      <c r="H4" s="16">
        <v>6.6</v>
      </c>
      <c r="I4" s="17">
        <v>9.3000000000000007</v>
      </c>
      <c r="J4" s="19">
        <f t="shared" ref="J4:J16" si="1">(H4+I4)/2</f>
        <v>7.95</v>
      </c>
      <c r="K4" s="20">
        <f t="shared" ref="K4:K16" si="2">20-G4-J4</f>
        <v>9.8500000000000014</v>
      </c>
      <c r="L4" s="18"/>
      <c r="M4" s="21">
        <f t="shared" ref="M4:M16" si="3">F4+K4-L4</f>
        <v>12.150000000000002</v>
      </c>
      <c r="N4">
        <f t="shared" ref="N4:N16" si="4">RANK(M4,$M$3:$M$16,0)</f>
        <v>11</v>
      </c>
    </row>
    <row r="5" spans="1:14" ht="15.75">
      <c r="A5" s="24">
        <v>286</v>
      </c>
      <c r="B5" s="25" t="s">
        <v>23</v>
      </c>
      <c r="C5" s="25" t="s">
        <v>24</v>
      </c>
      <c r="D5" s="13">
        <v>1.3</v>
      </c>
      <c r="E5" s="13">
        <v>1</v>
      </c>
      <c r="F5" s="14">
        <f t="shared" si="0"/>
        <v>2.2999999999999998</v>
      </c>
      <c r="G5" s="15">
        <v>2.6</v>
      </c>
      <c r="H5" s="16">
        <v>8.1</v>
      </c>
      <c r="I5" s="17">
        <v>8.6999999999999993</v>
      </c>
      <c r="J5" s="19">
        <f t="shared" si="1"/>
        <v>8.3999999999999986</v>
      </c>
      <c r="K5" s="20">
        <f t="shared" si="2"/>
        <v>9</v>
      </c>
      <c r="L5" s="18"/>
      <c r="M5" s="21">
        <f t="shared" si="3"/>
        <v>11.3</v>
      </c>
      <c r="N5">
        <f t="shared" si="4"/>
        <v>12</v>
      </c>
    </row>
    <row r="6" spans="1:14" ht="15.75">
      <c r="A6" s="24">
        <v>288</v>
      </c>
      <c r="B6" s="27" t="s">
        <v>26</v>
      </c>
      <c r="C6" s="30" t="s">
        <v>27</v>
      </c>
      <c r="D6" s="13">
        <v>2.4</v>
      </c>
      <c r="E6" s="13">
        <v>1.5</v>
      </c>
      <c r="F6" s="14">
        <f t="shared" si="0"/>
        <v>3.9</v>
      </c>
      <c r="G6" s="15">
        <v>2.2999999999999998</v>
      </c>
      <c r="H6" s="16">
        <v>6.7</v>
      </c>
      <c r="I6" s="17">
        <v>7.7</v>
      </c>
      <c r="J6" s="19">
        <f t="shared" si="1"/>
        <v>7.2</v>
      </c>
      <c r="K6" s="20">
        <f t="shared" si="2"/>
        <v>10.5</v>
      </c>
      <c r="L6" s="18"/>
      <c r="M6" s="21">
        <f t="shared" si="3"/>
        <v>14.4</v>
      </c>
      <c r="N6">
        <f t="shared" si="4"/>
        <v>3</v>
      </c>
    </row>
    <row r="7" spans="1:14" ht="15.75">
      <c r="A7" s="24">
        <v>289</v>
      </c>
      <c r="B7" s="33" t="s">
        <v>29</v>
      </c>
      <c r="C7" s="33" t="s">
        <v>30</v>
      </c>
      <c r="D7" s="13">
        <v>0.9</v>
      </c>
      <c r="E7" s="13">
        <v>0.4</v>
      </c>
      <c r="F7" s="14">
        <f t="shared" si="0"/>
        <v>1.3</v>
      </c>
      <c r="G7" s="15">
        <v>3.5</v>
      </c>
      <c r="H7" s="16">
        <v>7.4</v>
      </c>
      <c r="I7" s="17">
        <v>8.4</v>
      </c>
      <c r="J7" s="19">
        <f t="shared" si="1"/>
        <v>7.9</v>
      </c>
      <c r="K7" s="20">
        <f t="shared" si="2"/>
        <v>8.6</v>
      </c>
      <c r="L7" s="18"/>
      <c r="M7" s="21">
        <f t="shared" si="3"/>
        <v>9.9</v>
      </c>
      <c r="N7">
        <f t="shared" si="4"/>
        <v>14</v>
      </c>
    </row>
    <row r="8" spans="1:14" ht="15.75">
      <c r="A8" s="24">
        <v>295</v>
      </c>
      <c r="B8" s="25" t="s">
        <v>32</v>
      </c>
      <c r="C8" s="25" t="s">
        <v>24</v>
      </c>
      <c r="D8" s="13">
        <v>1.2</v>
      </c>
      <c r="E8" s="13">
        <v>1</v>
      </c>
      <c r="F8" s="14">
        <f t="shared" si="0"/>
        <v>2.2000000000000002</v>
      </c>
      <c r="G8" s="15">
        <v>2.9</v>
      </c>
      <c r="H8" s="16">
        <v>7.9</v>
      </c>
      <c r="I8" s="17">
        <v>8.6</v>
      </c>
      <c r="J8" s="19">
        <f t="shared" si="1"/>
        <v>8.25</v>
      </c>
      <c r="K8" s="20">
        <f t="shared" si="2"/>
        <v>8.8500000000000014</v>
      </c>
      <c r="L8" s="18"/>
      <c r="M8" s="21">
        <f t="shared" si="3"/>
        <v>11.05</v>
      </c>
      <c r="N8">
        <f t="shared" si="4"/>
        <v>13</v>
      </c>
    </row>
    <row r="9" spans="1:14" ht="15.75">
      <c r="A9" s="24">
        <v>297</v>
      </c>
      <c r="B9" s="27" t="s">
        <v>34</v>
      </c>
      <c r="C9" s="27" t="s">
        <v>35</v>
      </c>
      <c r="D9" s="13">
        <v>2.2999999999999998</v>
      </c>
      <c r="E9" s="13">
        <v>1</v>
      </c>
      <c r="F9" s="14">
        <f t="shared" si="0"/>
        <v>3.3</v>
      </c>
      <c r="G9" s="15">
        <v>2.6</v>
      </c>
      <c r="H9" s="16">
        <v>7.1</v>
      </c>
      <c r="I9" s="17">
        <v>7.8</v>
      </c>
      <c r="J9" s="19">
        <f t="shared" si="1"/>
        <v>7.4499999999999993</v>
      </c>
      <c r="K9" s="20">
        <f t="shared" si="2"/>
        <v>9.9499999999999993</v>
      </c>
      <c r="L9" s="18"/>
      <c r="M9" s="21">
        <f t="shared" si="3"/>
        <v>13.25</v>
      </c>
      <c r="N9">
        <f t="shared" si="4"/>
        <v>8</v>
      </c>
    </row>
    <row r="10" spans="1:14" ht="15.75">
      <c r="A10" s="24">
        <v>298</v>
      </c>
      <c r="B10" s="27" t="s">
        <v>38</v>
      </c>
      <c r="C10" s="27" t="s">
        <v>15</v>
      </c>
      <c r="D10" s="13">
        <v>1.4</v>
      </c>
      <c r="E10" s="13">
        <v>1.1000000000000001</v>
      </c>
      <c r="F10" s="14">
        <f t="shared" si="0"/>
        <v>2.5</v>
      </c>
      <c r="G10" s="15">
        <v>2.4</v>
      </c>
      <c r="H10" s="16">
        <v>6.2</v>
      </c>
      <c r="I10" s="17">
        <v>7.2</v>
      </c>
      <c r="J10" s="19">
        <f t="shared" si="1"/>
        <v>6.7</v>
      </c>
      <c r="K10" s="20">
        <f t="shared" si="2"/>
        <v>10.900000000000002</v>
      </c>
      <c r="L10" s="18"/>
      <c r="M10" s="21">
        <f t="shared" si="3"/>
        <v>13.400000000000002</v>
      </c>
      <c r="N10">
        <f t="shared" si="4"/>
        <v>6</v>
      </c>
    </row>
    <row r="11" spans="1:14" ht="15.75">
      <c r="A11" s="24">
        <v>300</v>
      </c>
      <c r="B11" s="31" t="s">
        <v>40</v>
      </c>
      <c r="C11" s="31" t="s">
        <v>41</v>
      </c>
      <c r="D11" s="13">
        <v>1.6</v>
      </c>
      <c r="E11" s="13">
        <v>1.2</v>
      </c>
      <c r="F11" s="14">
        <f t="shared" si="0"/>
        <v>2.8</v>
      </c>
      <c r="G11" s="15">
        <v>2.8</v>
      </c>
      <c r="H11" s="16">
        <v>6.2</v>
      </c>
      <c r="I11" s="17">
        <v>7</v>
      </c>
      <c r="J11" s="19">
        <f t="shared" si="1"/>
        <v>6.6</v>
      </c>
      <c r="K11" s="20">
        <f t="shared" si="2"/>
        <v>10.6</v>
      </c>
      <c r="L11" s="18"/>
      <c r="M11" s="21">
        <f t="shared" si="3"/>
        <v>13.399999999999999</v>
      </c>
      <c r="N11">
        <f t="shared" si="4"/>
        <v>7</v>
      </c>
    </row>
    <row r="12" spans="1:14" ht="15.75">
      <c r="A12" s="24">
        <v>301</v>
      </c>
      <c r="B12" s="31" t="s">
        <v>42</v>
      </c>
      <c r="C12" s="31" t="s">
        <v>41</v>
      </c>
      <c r="D12" s="13">
        <v>2.2000000000000002</v>
      </c>
      <c r="E12" s="13">
        <v>1.3</v>
      </c>
      <c r="F12" s="14">
        <f t="shared" si="0"/>
        <v>3.5</v>
      </c>
      <c r="G12" s="15">
        <v>2.4</v>
      </c>
      <c r="H12" s="16">
        <v>7.4</v>
      </c>
      <c r="I12" s="17">
        <v>7.5</v>
      </c>
      <c r="J12" s="19">
        <f t="shared" si="1"/>
        <v>7.45</v>
      </c>
      <c r="K12" s="20">
        <f t="shared" si="2"/>
        <v>10.150000000000002</v>
      </c>
      <c r="L12" s="18"/>
      <c r="M12" s="21">
        <f t="shared" si="3"/>
        <v>13.650000000000002</v>
      </c>
      <c r="N12">
        <f t="shared" si="4"/>
        <v>5</v>
      </c>
    </row>
    <row r="13" spans="1:14" ht="15.75">
      <c r="A13" s="24">
        <v>302</v>
      </c>
      <c r="B13" s="27" t="s">
        <v>45</v>
      </c>
      <c r="C13" s="30" t="s">
        <v>27</v>
      </c>
      <c r="D13" s="13">
        <v>1.5</v>
      </c>
      <c r="E13" s="13">
        <v>1.5</v>
      </c>
      <c r="F13" s="14">
        <f t="shared" si="0"/>
        <v>3</v>
      </c>
      <c r="G13" s="15">
        <v>3.2</v>
      </c>
      <c r="H13" s="16">
        <v>7.8</v>
      </c>
      <c r="I13" s="17">
        <v>6.9</v>
      </c>
      <c r="J13" s="19">
        <f t="shared" si="1"/>
        <v>7.35</v>
      </c>
      <c r="K13" s="20">
        <f t="shared" si="2"/>
        <v>9.4500000000000011</v>
      </c>
      <c r="L13" s="18"/>
      <c r="M13" s="21">
        <f t="shared" si="3"/>
        <v>12.450000000000001</v>
      </c>
      <c r="N13">
        <f t="shared" si="4"/>
        <v>10</v>
      </c>
    </row>
    <row r="14" spans="1:14" ht="15.75">
      <c r="A14" s="24">
        <v>303</v>
      </c>
      <c r="B14" s="27" t="s">
        <v>46</v>
      </c>
      <c r="C14" s="30" t="s">
        <v>27</v>
      </c>
      <c r="D14" s="13">
        <v>3</v>
      </c>
      <c r="E14" s="13">
        <v>1.9</v>
      </c>
      <c r="F14" s="14">
        <f t="shared" si="0"/>
        <v>4.9000000000000004</v>
      </c>
      <c r="G14" s="15">
        <v>2.2000000000000002</v>
      </c>
      <c r="H14" s="16">
        <v>6.9</v>
      </c>
      <c r="I14" s="17">
        <v>7.1</v>
      </c>
      <c r="J14" s="19">
        <f t="shared" si="1"/>
        <v>7</v>
      </c>
      <c r="K14" s="20">
        <f t="shared" si="2"/>
        <v>10.8</v>
      </c>
      <c r="L14" s="18"/>
      <c r="M14" s="21">
        <f t="shared" si="3"/>
        <v>15.700000000000001</v>
      </c>
      <c r="N14">
        <f t="shared" si="4"/>
        <v>1</v>
      </c>
    </row>
    <row r="15" spans="1:14" ht="15.75">
      <c r="A15" s="24">
        <v>307</v>
      </c>
      <c r="B15" s="27" t="s">
        <v>47</v>
      </c>
      <c r="C15" s="27" t="s">
        <v>18</v>
      </c>
      <c r="D15" s="13">
        <v>1.5</v>
      </c>
      <c r="E15" s="13">
        <v>0.7</v>
      </c>
      <c r="F15" s="14">
        <f t="shared" si="0"/>
        <v>2.2000000000000002</v>
      </c>
      <c r="G15" s="15">
        <v>2.8</v>
      </c>
      <c r="H15" s="16">
        <v>6.6</v>
      </c>
      <c r="I15" s="17">
        <v>6.8</v>
      </c>
      <c r="J15" s="19">
        <f t="shared" si="1"/>
        <v>6.6999999999999993</v>
      </c>
      <c r="K15" s="20">
        <f t="shared" si="2"/>
        <v>10.5</v>
      </c>
      <c r="L15" s="18"/>
      <c r="M15" s="21">
        <f t="shared" si="3"/>
        <v>12.7</v>
      </c>
      <c r="N15">
        <f t="shared" si="4"/>
        <v>9</v>
      </c>
    </row>
    <row r="16" spans="1:14" ht="15.75">
      <c r="A16" s="24">
        <v>309</v>
      </c>
      <c r="B16" s="27" t="s">
        <v>50</v>
      </c>
      <c r="C16" s="30" t="s">
        <v>27</v>
      </c>
      <c r="D16" s="13">
        <v>2.6</v>
      </c>
      <c r="E16" s="13">
        <v>1.5</v>
      </c>
      <c r="F16" s="14">
        <f t="shared" si="0"/>
        <v>4.0999999999999996</v>
      </c>
      <c r="G16" s="15">
        <v>2.2999999999999998</v>
      </c>
      <c r="H16" s="16">
        <v>6.9</v>
      </c>
      <c r="I16" s="17">
        <v>6.6</v>
      </c>
      <c r="J16" s="19">
        <f t="shared" si="1"/>
        <v>6.75</v>
      </c>
      <c r="K16" s="20">
        <f t="shared" si="2"/>
        <v>10.95</v>
      </c>
      <c r="L16" s="18"/>
      <c r="M16" s="21">
        <f t="shared" si="3"/>
        <v>15.049999999999999</v>
      </c>
      <c r="N16">
        <f t="shared" si="4"/>
        <v>2</v>
      </c>
    </row>
    <row r="18" spans="1:14" s="22" customFormat="1" ht="15.75" thickBot="1">
      <c r="A18" s="41" t="s">
        <v>63</v>
      </c>
      <c r="B18" s="1"/>
      <c r="C18" s="1"/>
      <c r="D18" s="1"/>
      <c r="E18" s="1"/>
      <c r="F18" s="1"/>
      <c r="G18" s="1"/>
      <c r="H18" s="1"/>
      <c r="I18" s="1"/>
      <c r="J18" s="1"/>
      <c r="K18" s="3"/>
      <c r="L18" s="3"/>
      <c r="M18" s="1"/>
    </row>
    <row r="19" spans="1:14" s="22" customFormat="1">
      <c r="A19" s="4" t="s">
        <v>0</v>
      </c>
      <c r="B19" s="5" t="s">
        <v>1</v>
      </c>
      <c r="C19" s="5" t="s">
        <v>2</v>
      </c>
      <c r="D19" s="6" t="s">
        <v>3</v>
      </c>
      <c r="E19" s="6" t="s">
        <v>4</v>
      </c>
      <c r="F19" s="7" t="s">
        <v>5</v>
      </c>
      <c r="G19" s="8" t="s">
        <v>6</v>
      </c>
      <c r="H19" s="9" t="s">
        <v>7</v>
      </c>
      <c r="I19" s="9" t="s">
        <v>8</v>
      </c>
      <c r="J19" s="10" t="s">
        <v>9</v>
      </c>
      <c r="K19" s="11" t="s">
        <v>10</v>
      </c>
      <c r="L19" s="9" t="s">
        <v>11</v>
      </c>
      <c r="M19" s="12" t="s">
        <v>12</v>
      </c>
    </row>
    <row r="20" spans="1:14" s="22" customFormat="1" ht="15.75">
      <c r="A20" s="37">
        <v>310</v>
      </c>
      <c r="B20" s="29" t="s">
        <v>17</v>
      </c>
      <c r="C20" s="29" t="s">
        <v>18</v>
      </c>
      <c r="D20" s="13">
        <v>1.1000000000000001</v>
      </c>
      <c r="E20" s="13">
        <v>0.3</v>
      </c>
      <c r="F20" s="14">
        <f t="shared" ref="F20:F25" si="5">D20+E20</f>
        <v>1.4000000000000001</v>
      </c>
      <c r="G20" s="15">
        <v>3.5</v>
      </c>
      <c r="H20" s="16">
        <v>10.199999999999999</v>
      </c>
      <c r="I20" s="17">
        <v>6.8</v>
      </c>
      <c r="J20" s="19">
        <f t="shared" ref="J20:J25" si="6">(H20+I20)/2</f>
        <v>8.5</v>
      </c>
      <c r="K20" s="20">
        <f t="shared" ref="K20:K25" si="7">20-G20-J20</f>
        <v>8</v>
      </c>
      <c r="L20" s="18"/>
      <c r="M20" s="21">
        <f t="shared" ref="M20:M25" si="8">F20+K20-L20</f>
        <v>9.4</v>
      </c>
      <c r="N20" s="22">
        <f>RANK(M20,$M$20:$M$25,)</f>
        <v>2</v>
      </c>
    </row>
    <row r="21" spans="1:14" s="22" customFormat="1" ht="15.75">
      <c r="A21" s="37">
        <v>311</v>
      </c>
      <c r="B21" s="29" t="s">
        <v>21</v>
      </c>
      <c r="C21" s="29" t="s">
        <v>22</v>
      </c>
      <c r="D21" s="13">
        <v>1.1000000000000001</v>
      </c>
      <c r="E21" s="13">
        <v>0.2</v>
      </c>
      <c r="F21" s="14">
        <f t="shared" si="5"/>
        <v>1.3</v>
      </c>
      <c r="G21" s="15">
        <v>2.7</v>
      </c>
      <c r="H21" s="16">
        <v>10.3</v>
      </c>
      <c r="I21" s="17">
        <v>9.3000000000000007</v>
      </c>
      <c r="J21" s="19">
        <f t="shared" si="6"/>
        <v>9.8000000000000007</v>
      </c>
      <c r="K21" s="20">
        <f t="shared" si="7"/>
        <v>7.5</v>
      </c>
      <c r="L21" s="18"/>
      <c r="M21" s="21">
        <f t="shared" si="8"/>
        <v>8.8000000000000007</v>
      </c>
      <c r="N21" s="22">
        <f t="shared" ref="N21:N25" si="9">RANK(M21,$M$20:$M$25,)</f>
        <v>4</v>
      </c>
    </row>
    <row r="22" spans="1:14" s="22" customFormat="1" ht="15.75">
      <c r="A22" s="37">
        <v>313</v>
      </c>
      <c r="B22" s="28" t="s">
        <v>25</v>
      </c>
      <c r="C22" s="28" t="s">
        <v>24</v>
      </c>
      <c r="D22" s="13">
        <v>0.7</v>
      </c>
      <c r="E22" s="13">
        <v>0.7</v>
      </c>
      <c r="F22" s="14">
        <f t="shared" si="5"/>
        <v>1.4</v>
      </c>
      <c r="G22" s="15">
        <v>3.5</v>
      </c>
      <c r="H22" s="16">
        <v>12.4</v>
      </c>
      <c r="I22" s="17">
        <v>11.4</v>
      </c>
      <c r="J22" s="19">
        <f t="shared" si="6"/>
        <v>11.9</v>
      </c>
      <c r="K22" s="20">
        <f t="shared" si="7"/>
        <v>4.5999999999999996</v>
      </c>
      <c r="L22" s="18">
        <v>0.3</v>
      </c>
      <c r="M22" s="21">
        <f t="shared" si="8"/>
        <v>5.7</v>
      </c>
      <c r="N22" s="22">
        <f t="shared" si="9"/>
        <v>6</v>
      </c>
    </row>
    <row r="23" spans="1:14" s="22" customFormat="1" ht="15.75">
      <c r="A23" s="37">
        <v>314</v>
      </c>
      <c r="B23" s="29" t="s">
        <v>28</v>
      </c>
      <c r="C23" s="29" t="s">
        <v>18</v>
      </c>
      <c r="D23" s="13">
        <v>1.4</v>
      </c>
      <c r="E23" s="13">
        <v>1</v>
      </c>
      <c r="F23" s="14">
        <f t="shared" si="5"/>
        <v>2.4</v>
      </c>
      <c r="G23" s="15">
        <v>3</v>
      </c>
      <c r="H23" s="16">
        <v>4.3</v>
      </c>
      <c r="I23" s="17">
        <v>3.8</v>
      </c>
      <c r="J23" s="19">
        <f t="shared" si="6"/>
        <v>4.05</v>
      </c>
      <c r="K23" s="20">
        <f t="shared" si="7"/>
        <v>12.95</v>
      </c>
      <c r="L23" s="18"/>
      <c r="M23" s="21">
        <f t="shared" si="8"/>
        <v>15.35</v>
      </c>
      <c r="N23" s="22">
        <f t="shared" si="9"/>
        <v>1</v>
      </c>
    </row>
    <row r="24" spans="1:14" s="22" customFormat="1" ht="15.75">
      <c r="A24" s="37">
        <v>312</v>
      </c>
      <c r="B24" s="29" t="s">
        <v>31</v>
      </c>
      <c r="C24" s="29" t="s">
        <v>22</v>
      </c>
      <c r="D24" s="13">
        <v>1.2</v>
      </c>
      <c r="E24" s="13">
        <v>0.2</v>
      </c>
      <c r="F24" s="14">
        <f t="shared" si="5"/>
        <v>1.4</v>
      </c>
      <c r="G24" s="15">
        <v>1.9</v>
      </c>
      <c r="H24" s="16">
        <v>11.2</v>
      </c>
      <c r="I24" s="17">
        <v>10.199999999999999</v>
      </c>
      <c r="J24" s="19">
        <f t="shared" si="6"/>
        <v>10.7</v>
      </c>
      <c r="K24" s="20">
        <f t="shared" si="7"/>
        <v>7.4000000000000021</v>
      </c>
      <c r="L24" s="18"/>
      <c r="M24" s="21">
        <f t="shared" si="8"/>
        <v>8.8000000000000025</v>
      </c>
      <c r="N24" s="22">
        <f t="shared" si="9"/>
        <v>3</v>
      </c>
    </row>
    <row r="25" spans="1:14" s="22" customFormat="1" ht="15.75">
      <c r="A25" s="37">
        <v>315</v>
      </c>
      <c r="B25" s="29" t="s">
        <v>33</v>
      </c>
      <c r="C25" s="29" t="s">
        <v>22</v>
      </c>
      <c r="D25" s="13">
        <v>1.1000000000000001</v>
      </c>
      <c r="E25" s="13">
        <v>0.2</v>
      </c>
      <c r="F25" s="14">
        <f t="shared" si="5"/>
        <v>1.3</v>
      </c>
      <c r="G25" s="15">
        <v>2</v>
      </c>
      <c r="H25" s="16">
        <v>11.7</v>
      </c>
      <c r="I25" s="17">
        <v>10.8</v>
      </c>
      <c r="J25" s="19">
        <f t="shared" si="6"/>
        <v>11.25</v>
      </c>
      <c r="K25" s="20">
        <f t="shared" si="7"/>
        <v>6.75</v>
      </c>
      <c r="L25" s="18"/>
      <c r="M25" s="21">
        <f t="shared" si="8"/>
        <v>8.0500000000000007</v>
      </c>
      <c r="N25" s="22">
        <f t="shared" si="9"/>
        <v>5</v>
      </c>
    </row>
    <row r="27" spans="1:14" s="22" customFormat="1" ht="15.75" thickBot="1">
      <c r="A27" s="41" t="s">
        <v>64</v>
      </c>
      <c r="B27" s="51"/>
      <c r="C27" s="1"/>
      <c r="D27" s="1"/>
      <c r="E27" s="1"/>
      <c r="F27" s="1"/>
      <c r="G27" s="1"/>
      <c r="H27" s="1"/>
      <c r="I27" s="1"/>
      <c r="J27" s="1"/>
      <c r="K27" s="3"/>
      <c r="L27" s="3"/>
      <c r="M27" s="1"/>
    </row>
    <row r="28" spans="1:14" s="22" customFormat="1">
      <c r="A28" s="4" t="s">
        <v>0</v>
      </c>
      <c r="B28" s="5" t="s">
        <v>1</v>
      </c>
      <c r="C28" s="5" t="s">
        <v>2</v>
      </c>
      <c r="D28" s="6" t="s">
        <v>3</v>
      </c>
      <c r="E28" s="6" t="s">
        <v>4</v>
      </c>
      <c r="F28" s="7" t="s">
        <v>5</v>
      </c>
      <c r="G28" s="8" t="s">
        <v>6</v>
      </c>
      <c r="H28" s="9" t="s">
        <v>7</v>
      </c>
      <c r="I28" s="9" t="s">
        <v>8</v>
      </c>
      <c r="J28" s="10" t="s">
        <v>9</v>
      </c>
      <c r="K28" s="11" t="s">
        <v>10</v>
      </c>
      <c r="L28" s="9" t="s">
        <v>11</v>
      </c>
      <c r="M28" s="12" t="s">
        <v>12</v>
      </c>
    </row>
    <row r="29" spans="1:14" s="22" customFormat="1" ht="15.75">
      <c r="A29" s="37">
        <v>280</v>
      </c>
      <c r="B29" s="29" t="s">
        <v>36</v>
      </c>
      <c r="C29" s="29" t="s">
        <v>13</v>
      </c>
      <c r="D29" s="13">
        <v>0.9</v>
      </c>
      <c r="E29" s="13">
        <v>0.5</v>
      </c>
      <c r="F29" s="14">
        <f t="shared" ref="F29:F51" si="10">D29+E29</f>
        <v>1.4</v>
      </c>
      <c r="G29" s="15">
        <v>3.7</v>
      </c>
      <c r="H29" s="16">
        <v>13.7</v>
      </c>
      <c r="I29" s="17">
        <v>12.7</v>
      </c>
      <c r="J29" s="19">
        <f t="shared" ref="J29:J51" si="11">(H29+I29)/2</f>
        <v>13.2</v>
      </c>
      <c r="K29" s="20">
        <f t="shared" ref="K29:K51" si="12">20-G29-J29</f>
        <v>3.1000000000000014</v>
      </c>
      <c r="L29" s="18"/>
      <c r="M29" s="21">
        <f t="shared" ref="M29:M51" si="13">F29+K29-L29</f>
        <v>4.5000000000000018</v>
      </c>
      <c r="N29" s="22">
        <f>RANK(M29,$M$29:$M$51,0)</f>
        <v>20</v>
      </c>
    </row>
    <row r="30" spans="1:14" s="22" customFormat="1" ht="15.75">
      <c r="A30" s="37">
        <v>281</v>
      </c>
      <c r="B30" s="34" t="s">
        <v>39</v>
      </c>
      <c r="C30" s="34" t="s">
        <v>30</v>
      </c>
      <c r="D30" s="13">
        <v>1</v>
      </c>
      <c r="E30" s="13">
        <v>0.8</v>
      </c>
      <c r="F30" s="14">
        <f t="shared" si="10"/>
        <v>1.8</v>
      </c>
      <c r="G30" s="15">
        <v>4.3</v>
      </c>
      <c r="H30" s="16">
        <v>15.6</v>
      </c>
      <c r="I30" s="17">
        <v>14.6</v>
      </c>
      <c r="J30" s="19">
        <f t="shared" si="11"/>
        <v>15.1</v>
      </c>
      <c r="K30" s="20">
        <f t="shared" si="12"/>
        <v>0.59999999999999964</v>
      </c>
      <c r="L30" s="18">
        <v>0.3</v>
      </c>
      <c r="M30" s="21">
        <f t="shared" si="13"/>
        <v>2.0999999999999996</v>
      </c>
      <c r="N30" s="22">
        <f t="shared" ref="N30:N51" si="14">RANK(M30,$M$29:$M$51,0)</f>
        <v>22</v>
      </c>
    </row>
    <row r="31" spans="1:14" s="22" customFormat="1" ht="15.75">
      <c r="A31" s="37">
        <v>282</v>
      </c>
      <c r="B31" s="29" t="s">
        <v>14</v>
      </c>
      <c r="C31" s="29" t="s">
        <v>15</v>
      </c>
      <c r="D31" s="13">
        <v>1.6</v>
      </c>
      <c r="E31" s="13">
        <v>0.5</v>
      </c>
      <c r="F31" s="14">
        <f t="shared" si="10"/>
        <v>2.1</v>
      </c>
      <c r="G31" s="15">
        <v>3.1</v>
      </c>
      <c r="H31" s="16">
        <v>10.4</v>
      </c>
      <c r="I31" s="17">
        <v>9.4</v>
      </c>
      <c r="J31" s="19">
        <f t="shared" si="11"/>
        <v>9.9</v>
      </c>
      <c r="K31" s="20">
        <f t="shared" si="12"/>
        <v>6.9999999999999982</v>
      </c>
      <c r="L31" s="18"/>
      <c r="M31" s="21">
        <f t="shared" si="13"/>
        <v>9.0999999999999979</v>
      </c>
      <c r="N31" s="22">
        <f t="shared" si="14"/>
        <v>9</v>
      </c>
    </row>
    <row r="32" spans="1:14" s="22" customFormat="1" ht="15.75">
      <c r="A32" s="37">
        <v>283</v>
      </c>
      <c r="B32" s="29" t="s">
        <v>43</v>
      </c>
      <c r="C32" s="29" t="s">
        <v>44</v>
      </c>
      <c r="D32" s="13">
        <v>1.3</v>
      </c>
      <c r="E32" s="13">
        <v>0.2</v>
      </c>
      <c r="F32" s="14">
        <f t="shared" si="10"/>
        <v>1.5</v>
      </c>
      <c r="G32" s="15">
        <v>3</v>
      </c>
      <c r="H32" s="16">
        <v>10.199999999999999</v>
      </c>
      <c r="I32" s="17">
        <v>9.1999999999999993</v>
      </c>
      <c r="J32" s="19">
        <f t="shared" si="11"/>
        <v>9.6999999999999993</v>
      </c>
      <c r="K32" s="20">
        <f t="shared" si="12"/>
        <v>7.3000000000000007</v>
      </c>
      <c r="L32" s="18"/>
      <c r="M32" s="21">
        <f t="shared" si="13"/>
        <v>8.8000000000000007</v>
      </c>
      <c r="N32" s="22">
        <f t="shared" si="14"/>
        <v>11</v>
      </c>
    </row>
    <row r="33" spans="1:14" s="22" customFormat="1" ht="15.75">
      <c r="A33" s="37">
        <v>285</v>
      </c>
      <c r="B33" s="29" t="s">
        <v>20</v>
      </c>
      <c r="C33" s="29" t="s">
        <v>18</v>
      </c>
      <c r="D33" s="13">
        <v>1.4</v>
      </c>
      <c r="E33" s="13">
        <v>0.5</v>
      </c>
      <c r="F33" s="14">
        <f t="shared" si="10"/>
        <v>1.9</v>
      </c>
      <c r="G33" s="15">
        <v>2.4</v>
      </c>
      <c r="H33" s="16">
        <v>10.6</v>
      </c>
      <c r="I33" s="17">
        <v>9.6</v>
      </c>
      <c r="J33" s="19">
        <f t="shared" si="11"/>
        <v>10.1</v>
      </c>
      <c r="K33" s="20">
        <f t="shared" si="12"/>
        <v>7.5000000000000018</v>
      </c>
      <c r="L33" s="18"/>
      <c r="M33" s="21">
        <f t="shared" si="13"/>
        <v>9.4000000000000021</v>
      </c>
      <c r="N33" s="22">
        <f t="shared" si="14"/>
        <v>6</v>
      </c>
    </row>
    <row r="34" spans="1:14" s="22" customFormat="1" ht="15.75">
      <c r="A34" s="37">
        <v>286</v>
      </c>
      <c r="B34" s="28" t="s">
        <v>23</v>
      </c>
      <c r="C34" s="28" t="s">
        <v>24</v>
      </c>
      <c r="D34" s="13">
        <v>1.1000000000000001</v>
      </c>
      <c r="E34" s="13">
        <v>0.6</v>
      </c>
      <c r="F34" s="14">
        <f t="shared" si="10"/>
        <v>1.7000000000000002</v>
      </c>
      <c r="G34" s="15">
        <v>2.6</v>
      </c>
      <c r="H34" s="16">
        <v>10.6</v>
      </c>
      <c r="I34" s="17">
        <v>9.6</v>
      </c>
      <c r="J34" s="19">
        <f t="shared" si="11"/>
        <v>10.1</v>
      </c>
      <c r="K34" s="20">
        <f t="shared" si="12"/>
        <v>7.2999999999999989</v>
      </c>
      <c r="L34" s="18"/>
      <c r="M34" s="21">
        <f t="shared" si="13"/>
        <v>9</v>
      </c>
      <c r="N34" s="22">
        <f t="shared" si="14"/>
        <v>10</v>
      </c>
    </row>
    <row r="35" spans="1:14" s="22" customFormat="1" ht="15.75">
      <c r="A35" s="37">
        <v>287</v>
      </c>
      <c r="B35" s="29" t="s">
        <v>48</v>
      </c>
      <c r="C35" s="32" t="s">
        <v>27</v>
      </c>
      <c r="D35" s="13">
        <v>2.2000000000000002</v>
      </c>
      <c r="E35" s="13">
        <v>0.8</v>
      </c>
      <c r="F35" s="14">
        <f t="shared" si="10"/>
        <v>3</v>
      </c>
      <c r="G35" s="15">
        <v>3.3</v>
      </c>
      <c r="H35" s="16">
        <v>10.9</v>
      </c>
      <c r="I35" s="17">
        <v>9.9</v>
      </c>
      <c r="J35" s="19">
        <f t="shared" si="11"/>
        <v>10.4</v>
      </c>
      <c r="K35" s="20">
        <f t="shared" si="12"/>
        <v>6.2999999999999989</v>
      </c>
      <c r="L35" s="18"/>
      <c r="M35" s="21">
        <f t="shared" si="13"/>
        <v>9.2999999999999989</v>
      </c>
      <c r="N35" s="22">
        <f t="shared" si="14"/>
        <v>7</v>
      </c>
    </row>
    <row r="36" spans="1:14" s="22" customFormat="1" ht="15.75">
      <c r="A36" s="37">
        <v>308</v>
      </c>
      <c r="B36" s="28" t="s">
        <v>49</v>
      </c>
      <c r="C36" s="28" t="s">
        <v>24</v>
      </c>
      <c r="D36" s="13">
        <v>1.1000000000000001</v>
      </c>
      <c r="E36" s="13">
        <v>0.2</v>
      </c>
      <c r="F36" s="14">
        <f t="shared" si="10"/>
        <v>1.3</v>
      </c>
      <c r="G36" s="15">
        <v>2.6</v>
      </c>
      <c r="H36" s="16">
        <v>13.9</v>
      </c>
      <c r="I36" s="17">
        <v>13</v>
      </c>
      <c r="J36" s="19">
        <f t="shared" si="11"/>
        <v>13.45</v>
      </c>
      <c r="K36" s="20">
        <f t="shared" si="12"/>
        <v>3.9499999999999993</v>
      </c>
      <c r="L36" s="18">
        <v>0.8</v>
      </c>
      <c r="M36" s="21">
        <f t="shared" si="13"/>
        <v>4.4499999999999993</v>
      </c>
      <c r="N36" s="22">
        <f t="shared" si="14"/>
        <v>21</v>
      </c>
    </row>
    <row r="37" spans="1:14" s="22" customFormat="1" ht="15.75">
      <c r="A37" s="37">
        <v>288</v>
      </c>
      <c r="B37" s="29" t="s">
        <v>26</v>
      </c>
      <c r="C37" s="32" t="s">
        <v>27</v>
      </c>
      <c r="D37" s="13">
        <v>2.9</v>
      </c>
      <c r="E37" s="13">
        <v>1.4</v>
      </c>
      <c r="F37" s="14">
        <f t="shared" si="10"/>
        <v>4.3</v>
      </c>
      <c r="G37" s="15">
        <v>2.2000000000000002</v>
      </c>
      <c r="H37" s="16">
        <v>10.4</v>
      </c>
      <c r="I37" s="17">
        <v>9.4</v>
      </c>
      <c r="J37" s="19">
        <f t="shared" si="11"/>
        <v>9.9</v>
      </c>
      <c r="K37" s="20">
        <f t="shared" si="12"/>
        <v>7.9</v>
      </c>
      <c r="L37" s="18"/>
      <c r="M37" s="21">
        <f t="shared" si="13"/>
        <v>12.2</v>
      </c>
      <c r="N37" s="22">
        <f t="shared" si="14"/>
        <v>2</v>
      </c>
    </row>
    <row r="38" spans="1:14" s="22" customFormat="1" ht="15.75">
      <c r="A38" s="37">
        <v>289</v>
      </c>
      <c r="B38" s="34" t="s">
        <v>29</v>
      </c>
      <c r="C38" s="34" t="s">
        <v>30</v>
      </c>
      <c r="D38" s="13">
        <v>0.9</v>
      </c>
      <c r="E38" s="13">
        <v>0</v>
      </c>
      <c r="F38" s="14">
        <f t="shared" si="10"/>
        <v>0.9</v>
      </c>
      <c r="G38" s="15">
        <v>2.4</v>
      </c>
      <c r="H38" s="16">
        <v>11.5</v>
      </c>
      <c r="I38" s="17">
        <v>10.5</v>
      </c>
      <c r="J38" s="19">
        <f t="shared" si="11"/>
        <v>11</v>
      </c>
      <c r="K38" s="20">
        <f t="shared" si="12"/>
        <v>6.6000000000000014</v>
      </c>
      <c r="L38" s="18"/>
      <c r="M38" s="21">
        <f t="shared" si="13"/>
        <v>7.5000000000000018</v>
      </c>
      <c r="N38" s="22">
        <f t="shared" si="14"/>
        <v>17</v>
      </c>
    </row>
    <row r="39" spans="1:14" s="22" customFormat="1" ht="15.75">
      <c r="A39" s="37">
        <v>290</v>
      </c>
      <c r="B39" s="26" t="s">
        <v>52</v>
      </c>
      <c r="C39" s="26" t="s">
        <v>41</v>
      </c>
      <c r="D39" s="13">
        <v>1.8</v>
      </c>
      <c r="E39" s="13">
        <v>0.5</v>
      </c>
      <c r="F39" s="14">
        <f t="shared" si="10"/>
        <v>2.2999999999999998</v>
      </c>
      <c r="G39" s="15">
        <v>3.1</v>
      </c>
      <c r="H39" s="16">
        <v>10.4</v>
      </c>
      <c r="I39" s="17">
        <v>9.4</v>
      </c>
      <c r="J39" s="19">
        <f t="shared" si="11"/>
        <v>9.9</v>
      </c>
      <c r="K39" s="20">
        <f t="shared" si="12"/>
        <v>6.9999999999999982</v>
      </c>
      <c r="L39" s="18"/>
      <c r="M39" s="21">
        <f t="shared" si="13"/>
        <v>9.2999999999999972</v>
      </c>
      <c r="N39" s="22">
        <f t="shared" si="14"/>
        <v>8</v>
      </c>
    </row>
    <row r="40" spans="1:14" s="22" customFormat="1" ht="15.75">
      <c r="A40" s="37">
        <v>292</v>
      </c>
      <c r="B40" s="26" t="s">
        <v>53</v>
      </c>
      <c r="C40" s="26" t="s">
        <v>54</v>
      </c>
      <c r="D40" s="13">
        <v>0.9</v>
      </c>
      <c r="E40" s="13">
        <v>0.4</v>
      </c>
      <c r="F40" s="14">
        <f t="shared" si="10"/>
        <v>1.3</v>
      </c>
      <c r="G40" s="15">
        <v>2</v>
      </c>
      <c r="H40" s="16">
        <v>12.6</v>
      </c>
      <c r="I40" s="17">
        <v>12.2</v>
      </c>
      <c r="J40" s="19">
        <f t="shared" si="11"/>
        <v>12.399999999999999</v>
      </c>
      <c r="K40" s="20">
        <f t="shared" si="12"/>
        <v>5.6000000000000014</v>
      </c>
      <c r="L40" s="18"/>
      <c r="M40" s="21">
        <f t="shared" si="13"/>
        <v>6.9000000000000012</v>
      </c>
      <c r="N40" s="22">
        <f t="shared" si="14"/>
        <v>18</v>
      </c>
    </row>
    <row r="41" spans="1:14" s="22" customFormat="1" ht="15.75">
      <c r="A41" s="37">
        <v>294</v>
      </c>
      <c r="B41" s="29" t="s">
        <v>55</v>
      </c>
      <c r="C41" s="29" t="s">
        <v>18</v>
      </c>
      <c r="D41" s="13">
        <v>1.4</v>
      </c>
      <c r="E41" s="13">
        <v>0.3</v>
      </c>
      <c r="F41" s="14">
        <f t="shared" si="10"/>
        <v>1.7</v>
      </c>
      <c r="G41" s="15">
        <v>2.5</v>
      </c>
      <c r="H41" s="16">
        <v>11.8</v>
      </c>
      <c r="I41" s="17">
        <v>11.5</v>
      </c>
      <c r="J41" s="19">
        <f t="shared" si="11"/>
        <v>11.65</v>
      </c>
      <c r="K41" s="20">
        <f t="shared" si="12"/>
        <v>5.85</v>
      </c>
      <c r="L41" s="18"/>
      <c r="M41" s="21">
        <f t="shared" si="13"/>
        <v>7.55</v>
      </c>
      <c r="N41" s="22">
        <f t="shared" si="14"/>
        <v>15</v>
      </c>
    </row>
    <row r="42" spans="1:14" s="22" customFormat="1" ht="15.75">
      <c r="A42" s="37">
        <v>295</v>
      </c>
      <c r="B42" s="28" t="s">
        <v>32</v>
      </c>
      <c r="C42" s="28" t="s">
        <v>24</v>
      </c>
      <c r="D42" s="13">
        <v>1.1000000000000001</v>
      </c>
      <c r="E42" s="13">
        <v>0.3</v>
      </c>
      <c r="F42" s="14">
        <f t="shared" si="10"/>
        <v>1.4000000000000001</v>
      </c>
      <c r="G42" s="15">
        <v>2.6</v>
      </c>
      <c r="H42" s="16">
        <v>10.8</v>
      </c>
      <c r="I42" s="17">
        <v>10.8</v>
      </c>
      <c r="J42" s="19">
        <f t="shared" si="11"/>
        <v>10.8</v>
      </c>
      <c r="K42" s="20">
        <f t="shared" si="12"/>
        <v>6.5999999999999979</v>
      </c>
      <c r="L42" s="18"/>
      <c r="M42" s="21">
        <f t="shared" si="13"/>
        <v>7.9999999999999982</v>
      </c>
      <c r="N42" s="22">
        <f t="shared" si="14"/>
        <v>14</v>
      </c>
    </row>
    <row r="43" spans="1:14" s="22" customFormat="1" ht="15.75">
      <c r="A43" s="37">
        <v>293</v>
      </c>
      <c r="B43" s="29" t="s">
        <v>56</v>
      </c>
      <c r="C43" s="29" t="s">
        <v>22</v>
      </c>
      <c r="D43" s="13">
        <v>1.5</v>
      </c>
      <c r="E43" s="13">
        <v>1.2</v>
      </c>
      <c r="F43" s="14">
        <f t="shared" si="10"/>
        <v>2.7</v>
      </c>
      <c r="G43" s="15">
        <v>2.2000000000000002</v>
      </c>
      <c r="H43" s="16">
        <v>11.8</v>
      </c>
      <c r="I43" s="17">
        <v>11.8</v>
      </c>
      <c r="J43" s="19">
        <f t="shared" si="11"/>
        <v>11.8</v>
      </c>
      <c r="K43" s="20">
        <f t="shared" si="12"/>
        <v>6</v>
      </c>
      <c r="L43" s="18"/>
      <c r="M43" s="21">
        <f t="shared" si="13"/>
        <v>8.6999999999999993</v>
      </c>
      <c r="N43" s="22">
        <f t="shared" si="14"/>
        <v>12</v>
      </c>
    </row>
    <row r="44" spans="1:14" s="22" customFormat="1" ht="15.75">
      <c r="A44" s="37">
        <v>297</v>
      </c>
      <c r="B44" s="29" t="s">
        <v>34</v>
      </c>
      <c r="C44" s="29" t="s">
        <v>35</v>
      </c>
      <c r="D44" s="13">
        <v>2.7</v>
      </c>
      <c r="E44" s="13">
        <v>0.6</v>
      </c>
      <c r="F44" s="14">
        <f t="shared" si="10"/>
        <v>3.3000000000000003</v>
      </c>
      <c r="G44" s="15">
        <v>1.9</v>
      </c>
      <c r="H44" s="16">
        <v>10.6</v>
      </c>
      <c r="I44" s="17">
        <v>9.6</v>
      </c>
      <c r="J44" s="19">
        <f t="shared" si="11"/>
        <v>10.1</v>
      </c>
      <c r="K44" s="20">
        <f t="shared" si="12"/>
        <v>8.0000000000000018</v>
      </c>
      <c r="L44" s="18"/>
      <c r="M44" s="21">
        <f t="shared" si="13"/>
        <v>11.300000000000002</v>
      </c>
      <c r="N44" s="22">
        <f t="shared" si="14"/>
        <v>3</v>
      </c>
    </row>
    <row r="45" spans="1:14" s="22" customFormat="1" ht="15.75">
      <c r="A45" s="37">
        <v>298</v>
      </c>
      <c r="B45" s="29" t="s">
        <v>38</v>
      </c>
      <c r="C45" s="29" t="s">
        <v>15</v>
      </c>
      <c r="D45" s="13">
        <v>1.4</v>
      </c>
      <c r="E45" s="13">
        <v>0.9</v>
      </c>
      <c r="F45" s="14">
        <f t="shared" si="10"/>
        <v>2.2999999999999998</v>
      </c>
      <c r="G45" s="15">
        <v>3.2</v>
      </c>
      <c r="H45" s="16">
        <v>12.1</v>
      </c>
      <c r="I45" s="17">
        <v>11</v>
      </c>
      <c r="J45" s="19">
        <f t="shared" si="11"/>
        <v>11.55</v>
      </c>
      <c r="K45" s="20">
        <f t="shared" si="12"/>
        <v>5.25</v>
      </c>
      <c r="L45" s="18"/>
      <c r="M45" s="21">
        <f t="shared" si="13"/>
        <v>7.55</v>
      </c>
      <c r="N45" s="22">
        <f t="shared" si="14"/>
        <v>15</v>
      </c>
    </row>
    <row r="46" spans="1:14" s="22" customFormat="1" ht="15.75">
      <c r="A46" s="37">
        <v>300</v>
      </c>
      <c r="B46" s="26" t="s">
        <v>40</v>
      </c>
      <c r="C46" s="26" t="s">
        <v>41</v>
      </c>
      <c r="D46" s="13">
        <v>2.6</v>
      </c>
      <c r="E46" s="13">
        <v>0.6</v>
      </c>
      <c r="F46" s="14">
        <f t="shared" si="10"/>
        <v>3.2</v>
      </c>
      <c r="G46" s="15">
        <v>2.2999999999999998</v>
      </c>
      <c r="H46" s="16">
        <v>11</v>
      </c>
      <c r="I46" s="17">
        <v>10</v>
      </c>
      <c r="J46" s="19">
        <f t="shared" si="11"/>
        <v>10.5</v>
      </c>
      <c r="K46" s="20">
        <f t="shared" si="12"/>
        <v>7.1999999999999993</v>
      </c>
      <c r="L46" s="18"/>
      <c r="M46" s="21">
        <f t="shared" si="13"/>
        <v>10.399999999999999</v>
      </c>
      <c r="N46" s="22">
        <f t="shared" si="14"/>
        <v>5</v>
      </c>
    </row>
    <row r="47" spans="1:14" s="22" customFormat="1" ht="15.75">
      <c r="A47" s="37">
        <v>301</v>
      </c>
      <c r="B47" s="26" t="s">
        <v>42</v>
      </c>
      <c r="C47" s="26" t="s">
        <v>41</v>
      </c>
      <c r="D47" s="13">
        <v>2.8</v>
      </c>
      <c r="E47" s="13">
        <v>1.1000000000000001</v>
      </c>
      <c r="F47" s="14">
        <f t="shared" si="10"/>
        <v>3.9</v>
      </c>
      <c r="G47" s="15">
        <v>1.7</v>
      </c>
      <c r="H47" s="16">
        <v>11.4</v>
      </c>
      <c r="I47" s="17">
        <v>8.1999999999999993</v>
      </c>
      <c r="J47" s="19">
        <f t="shared" si="11"/>
        <v>9.8000000000000007</v>
      </c>
      <c r="K47" s="20">
        <f t="shared" si="12"/>
        <v>8.5</v>
      </c>
      <c r="L47" s="18"/>
      <c r="M47" s="21">
        <f t="shared" si="13"/>
        <v>12.4</v>
      </c>
      <c r="N47" s="22">
        <f t="shared" si="14"/>
        <v>1</v>
      </c>
    </row>
    <row r="48" spans="1:14" s="22" customFormat="1" ht="15.75">
      <c r="A48" s="42">
        <v>304</v>
      </c>
      <c r="B48" s="43" t="s">
        <v>58</v>
      </c>
      <c r="C48" s="43" t="s">
        <v>41</v>
      </c>
      <c r="D48" s="44"/>
      <c r="E48" s="44"/>
      <c r="F48" s="45">
        <f t="shared" si="10"/>
        <v>0</v>
      </c>
      <c r="G48" s="45"/>
      <c r="H48" s="45"/>
      <c r="I48" s="44"/>
      <c r="J48" s="46">
        <f t="shared" si="11"/>
        <v>0</v>
      </c>
      <c r="K48" s="46">
        <f t="shared" si="12"/>
        <v>20</v>
      </c>
      <c r="L48" s="47"/>
      <c r="M48" s="48"/>
    </row>
    <row r="49" spans="1:14" s="22" customFormat="1" ht="15.75">
      <c r="A49" s="37">
        <v>296</v>
      </c>
      <c r="B49" s="35" t="s">
        <v>59</v>
      </c>
      <c r="C49" s="29" t="s">
        <v>22</v>
      </c>
      <c r="D49" s="13">
        <v>0.6</v>
      </c>
      <c r="E49" s="13">
        <v>0.2</v>
      </c>
      <c r="F49" s="14">
        <f t="shared" si="10"/>
        <v>0.8</v>
      </c>
      <c r="G49" s="15">
        <v>2.7</v>
      </c>
      <c r="H49" s="16">
        <v>11.7</v>
      </c>
      <c r="I49" s="17">
        <v>10.7</v>
      </c>
      <c r="J49" s="19">
        <f t="shared" si="11"/>
        <v>11.2</v>
      </c>
      <c r="K49" s="20">
        <f t="shared" si="12"/>
        <v>6.1000000000000014</v>
      </c>
      <c r="L49" s="18"/>
      <c r="M49" s="21">
        <f t="shared" si="13"/>
        <v>6.9000000000000012</v>
      </c>
      <c r="N49" s="22">
        <f t="shared" si="14"/>
        <v>18</v>
      </c>
    </row>
    <row r="50" spans="1:14" s="22" customFormat="1" ht="15.75">
      <c r="A50" s="37">
        <v>307</v>
      </c>
      <c r="B50" s="29" t="s">
        <v>47</v>
      </c>
      <c r="C50" s="29" t="s">
        <v>18</v>
      </c>
      <c r="D50" s="13">
        <v>1.9</v>
      </c>
      <c r="E50" s="13">
        <v>0.3</v>
      </c>
      <c r="F50" s="14">
        <f t="shared" si="10"/>
        <v>2.1999999999999997</v>
      </c>
      <c r="G50" s="15">
        <v>2</v>
      </c>
      <c r="H50" s="16">
        <v>8.4</v>
      </c>
      <c r="I50" s="17">
        <v>10.9</v>
      </c>
      <c r="J50" s="19">
        <f t="shared" si="11"/>
        <v>9.65</v>
      </c>
      <c r="K50" s="20">
        <f t="shared" si="12"/>
        <v>8.35</v>
      </c>
      <c r="L50" s="18"/>
      <c r="M50" s="21">
        <f t="shared" si="13"/>
        <v>10.549999999999999</v>
      </c>
      <c r="N50" s="22">
        <f t="shared" si="14"/>
        <v>4</v>
      </c>
    </row>
    <row r="51" spans="1:14" s="22" customFormat="1" ht="15.75">
      <c r="A51" s="37">
        <v>306</v>
      </c>
      <c r="B51" s="29" t="s">
        <v>61</v>
      </c>
      <c r="C51" s="29" t="s">
        <v>22</v>
      </c>
      <c r="D51" s="13">
        <v>2.8</v>
      </c>
      <c r="E51" s="13">
        <v>0.3</v>
      </c>
      <c r="F51" s="14">
        <f t="shared" si="10"/>
        <v>3.0999999999999996</v>
      </c>
      <c r="G51" s="15">
        <v>1.9</v>
      </c>
      <c r="H51" s="16">
        <v>12.8</v>
      </c>
      <c r="I51" s="17">
        <v>13.1</v>
      </c>
      <c r="J51" s="19">
        <f t="shared" si="11"/>
        <v>12.95</v>
      </c>
      <c r="K51" s="20">
        <f t="shared" si="12"/>
        <v>5.1500000000000021</v>
      </c>
      <c r="L51" s="18"/>
      <c r="M51" s="21">
        <f t="shared" si="13"/>
        <v>8.2500000000000018</v>
      </c>
      <c r="N51" s="22">
        <f t="shared" si="14"/>
        <v>13</v>
      </c>
    </row>
    <row r="53" spans="1:14" s="22" customFormat="1" ht="15.75" thickBot="1">
      <c r="A53" s="41" t="s">
        <v>65</v>
      </c>
      <c r="B53" s="51"/>
      <c r="C53" s="1"/>
      <c r="D53" s="1"/>
      <c r="E53" s="1"/>
      <c r="F53" s="1"/>
      <c r="G53" s="1"/>
      <c r="H53" s="1"/>
      <c r="I53" s="1"/>
      <c r="J53" s="1"/>
      <c r="K53" s="3"/>
      <c r="L53" s="3"/>
      <c r="M53" s="1"/>
    </row>
    <row r="54" spans="1:14" s="22" customFormat="1">
      <c r="A54" s="4" t="s">
        <v>0</v>
      </c>
      <c r="B54" s="5" t="s">
        <v>1</v>
      </c>
      <c r="C54" s="5" t="s">
        <v>2</v>
      </c>
      <c r="D54" s="6" t="s">
        <v>3</v>
      </c>
      <c r="E54" s="6" t="s">
        <v>4</v>
      </c>
      <c r="F54" s="7" t="s">
        <v>5</v>
      </c>
      <c r="G54" s="8" t="s">
        <v>6</v>
      </c>
      <c r="H54" s="9" t="s">
        <v>7</v>
      </c>
      <c r="I54" s="9" t="s">
        <v>8</v>
      </c>
      <c r="J54" s="10" t="s">
        <v>9</v>
      </c>
      <c r="K54" s="11" t="s">
        <v>10</v>
      </c>
      <c r="L54" s="9" t="s">
        <v>11</v>
      </c>
      <c r="M54" s="12" t="s">
        <v>12</v>
      </c>
    </row>
    <row r="55" spans="1:14" s="22" customFormat="1" ht="15.75">
      <c r="A55" s="24">
        <v>280</v>
      </c>
      <c r="B55" s="27" t="s">
        <v>36</v>
      </c>
      <c r="C55" s="27" t="s">
        <v>13</v>
      </c>
      <c r="D55" s="13">
        <v>1</v>
      </c>
      <c r="E55" s="13">
        <v>1</v>
      </c>
      <c r="F55" s="14">
        <f t="shared" ref="F55:F71" si="15">D55+E55</f>
        <v>2</v>
      </c>
      <c r="G55" s="15">
        <v>3.1</v>
      </c>
      <c r="H55" s="16">
        <v>8.6999999999999993</v>
      </c>
      <c r="I55" s="17">
        <v>9.6999999999999993</v>
      </c>
      <c r="J55" s="19">
        <f t="shared" ref="J55:J71" si="16">(H55+I55)/2</f>
        <v>9.1999999999999993</v>
      </c>
      <c r="K55" s="20">
        <f t="shared" ref="K55:K71" si="17">20-G55-J55</f>
        <v>7.6999999999999993</v>
      </c>
      <c r="L55" s="18"/>
      <c r="M55" s="21">
        <f t="shared" ref="M55:M71" si="18">F55+K55-L55</f>
        <v>9.6999999999999993</v>
      </c>
      <c r="N55" s="22">
        <f>RANK(M55,$M$55:$M$71,0)</f>
        <v>11</v>
      </c>
    </row>
    <row r="56" spans="1:14" s="22" customFormat="1" ht="15.75">
      <c r="A56" s="24">
        <v>281</v>
      </c>
      <c r="B56" s="33" t="s">
        <v>39</v>
      </c>
      <c r="C56" s="33" t="s">
        <v>30</v>
      </c>
      <c r="D56" s="13">
        <v>1.4</v>
      </c>
      <c r="E56" s="13">
        <v>0</v>
      </c>
      <c r="F56" s="14">
        <f t="shared" si="15"/>
        <v>1.4</v>
      </c>
      <c r="G56" s="15">
        <v>3.1</v>
      </c>
      <c r="H56" s="16">
        <v>9.8000000000000007</v>
      </c>
      <c r="I56" s="17">
        <v>10.8</v>
      </c>
      <c r="J56" s="19">
        <f t="shared" si="16"/>
        <v>10.3</v>
      </c>
      <c r="K56" s="20">
        <f t="shared" si="17"/>
        <v>6.5999999999999979</v>
      </c>
      <c r="L56" s="18"/>
      <c r="M56" s="21">
        <f t="shared" si="18"/>
        <v>7.9999999999999982</v>
      </c>
      <c r="N56" s="22">
        <f t="shared" ref="N56:N71" si="19">RANK(M56,$M$55:$M$71,0)</f>
        <v>14</v>
      </c>
    </row>
    <row r="57" spans="1:14" s="22" customFormat="1" ht="15.75">
      <c r="A57" s="24">
        <v>283</v>
      </c>
      <c r="B57" s="27" t="s">
        <v>43</v>
      </c>
      <c r="C57" s="27" t="s">
        <v>44</v>
      </c>
      <c r="D57" s="13">
        <v>0.9</v>
      </c>
      <c r="E57" s="13">
        <v>0.4</v>
      </c>
      <c r="F57" s="14">
        <f t="shared" si="15"/>
        <v>1.3</v>
      </c>
      <c r="G57" s="15">
        <v>3.3</v>
      </c>
      <c r="H57" s="16">
        <v>9.3000000000000007</v>
      </c>
      <c r="I57" s="17">
        <v>10.1</v>
      </c>
      <c r="J57" s="19">
        <f t="shared" si="16"/>
        <v>9.6999999999999993</v>
      </c>
      <c r="K57" s="20">
        <f t="shared" si="17"/>
        <v>7</v>
      </c>
      <c r="L57" s="18"/>
      <c r="M57" s="21">
        <f t="shared" si="18"/>
        <v>8.3000000000000007</v>
      </c>
      <c r="N57" s="22">
        <f t="shared" si="19"/>
        <v>13</v>
      </c>
    </row>
    <row r="58" spans="1:14" s="22" customFormat="1" ht="15.75">
      <c r="A58" s="24">
        <v>287</v>
      </c>
      <c r="B58" s="27" t="s">
        <v>48</v>
      </c>
      <c r="C58" s="30" t="s">
        <v>27</v>
      </c>
      <c r="D58" s="13">
        <v>3</v>
      </c>
      <c r="E58" s="13">
        <v>1.3</v>
      </c>
      <c r="F58" s="14">
        <f t="shared" si="15"/>
        <v>4.3</v>
      </c>
      <c r="G58" s="15">
        <v>2.5</v>
      </c>
      <c r="H58" s="16">
        <v>8.1999999999999993</v>
      </c>
      <c r="I58" s="17">
        <v>8.8000000000000007</v>
      </c>
      <c r="J58" s="19">
        <f t="shared" si="16"/>
        <v>8.5</v>
      </c>
      <c r="K58" s="20">
        <f t="shared" si="17"/>
        <v>9</v>
      </c>
      <c r="L58" s="18"/>
      <c r="M58" s="21">
        <f t="shared" si="18"/>
        <v>13.3</v>
      </c>
      <c r="N58" s="22">
        <f t="shared" si="19"/>
        <v>4</v>
      </c>
    </row>
    <row r="59" spans="1:14" s="22" customFormat="1" ht="15.75">
      <c r="A59" s="24">
        <v>290</v>
      </c>
      <c r="B59" s="31" t="s">
        <v>52</v>
      </c>
      <c r="C59" s="31" t="s">
        <v>41</v>
      </c>
      <c r="D59" s="13">
        <v>1.7</v>
      </c>
      <c r="E59" s="13">
        <v>0.6</v>
      </c>
      <c r="F59" s="14">
        <f t="shared" si="15"/>
        <v>2.2999999999999998</v>
      </c>
      <c r="G59" s="15">
        <v>2.4</v>
      </c>
      <c r="H59" s="16">
        <v>9.8000000000000007</v>
      </c>
      <c r="I59" s="17">
        <v>10.7</v>
      </c>
      <c r="J59" s="19">
        <f t="shared" si="16"/>
        <v>10.25</v>
      </c>
      <c r="K59" s="20">
        <f t="shared" si="17"/>
        <v>7.3500000000000014</v>
      </c>
      <c r="L59" s="18">
        <v>0.3</v>
      </c>
      <c r="M59" s="21">
        <f t="shared" si="18"/>
        <v>9.3500000000000014</v>
      </c>
      <c r="N59" s="22">
        <f t="shared" si="19"/>
        <v>12</v>
      </c>
    </row>
    <row r="60" spans="1:14" s="22" customFormat="1" ht="15.75">
      <c r="A60" s="24">
        <v>291</v>
      </c>
      <c r="B60" s="27" t="s">
        <v>57</v>
      </c>
      <c r="C60" s="27" t="s">
        <v>15</v>
      </c>
      <c r="D60" s="13">
        <v>0.9</v>
      </c>
      <c r="E60" s="13">
        <v>0.7</v>
      </c>
      <c r="F60" s="14">
        <f t="shared" si="15"/>
        <v>1.6</v>
      </c>
      <c r="G60" s="15">
        <v>2</v>
      </c>
      <c r="H60" s="16">
        <v>10</v>
      </c>
      <c r="I60" s="17">
        <v>9</v>
      </c>
      <c r="J60" s="19">
        <f t="shared" si="16"/>
        <v>9.5</v>
      </c>
      <c r="K60" s="20">
        <f t="shared" si="17"/>
        <v>8.5</v>
      </c>
      <c r="L60" s="18"/>
      <c r="M60" s="21">
        <f t="shared" si="18"/>
        <v>10.1</v>
      </c>
      <c r="N60" s="22">
        <f t="shared" si="19"/>
        <v>10</v>
      </c>
    </row>
    <row r="61" spans="1:14" s="22" customFormat="1" ht="15.75">
      <c r="A61" s="24">
        <v>292</v>
      </c>
      <c r="B61" s="31" t="s">
        <v>53</v>
      </c>
      <c r="C61" s="31" t="s">
        <v>54</v>
      </c>
      <c r="D61" s="13">
        <v>1.6</v>
      </c>
      <c r="E61" s="13">
        <v>1.2</v>
      </c>
      <c r="F61" s="14">
        <f t="shared" si="15"/>
        <v>2.8</v>
      </c>
      <c r="G61" s="15">
        <v>2.1</v>
      </c>
      <c r="H61" s="16">
        <v>5.8</v>
      </c>
      <c r="I61" s="17">
        <v>6.9</v>
      </c>
      <c r="J61" s="19">
        <f t="shared" si="16"/>
        <v>6.35</v>
      </c>
      <c r="K61" s="20">
        <f t="shared" si="17"/>
        <v>11.549999999999999</v>
      </c>
      <c r="L61" s="18"/>
      <c r="M61" s="21">
        <f t="shared" si="18"/>
        <v>14.349999999999998</v>
      </c>
      <c r="N61" s="22">
        <f t="shared" si="19"/>
        <v>3</v>
      </c>
    </row>
    <row r="62" spans="1:14" s="22" customFormat="1" ht="15.75">
      <c r="A62" s="24">
        <v>294</v>
      </c>
      <c r="B62" s="27" t="s">
        <v>55</v>
      </c>
      <c r="C62" s="27" t="s">
        <v>18</v>
      </c>
      <c r="D62" s="13">
        <v>1.3</v>
      </c>
      <c r="E62" s="13">
        <v>0.5</v>
      </c>
      <c r="F62" s="14">
        <f t="shared" si="15"/>
        <v>1.8</v>
      </c>
      <c r="G62" s="15">
        <v>2.9</v>
      </c>
      <c r="H62" s="16">
        <v>9</v>
      </c>
      <c r="I62" s="17">
        <v>8</v>
      </c>
      <c r="J62" s="19">
        <f t="shared" si="16"/>
        <v>8.5</v>
      </c>
      <c r="K62" s="20">
        <f t="shared" si="17"/>
        <v>8.6000000000000014</v>
      </c>
      <c r="L62" s="18"/>
      <c r="M62" s="21">
        <f t="shared" si="18"/>
        <v>10.400000000000002</v>
      </c>
      <c r="N62" s="22">
        <f t="shared" si="19"/>
        <v>8</v>
      </c>
    </row>
    <row r="63" spans="1:14" s="22" customFormat="1" ht="15.75">
      <c r="A63" s="24">
        <v>293</v>
      </c>
      <c r="B63" s="27" t="s">
        <v>56</v>
      </c>
      <c r="C63" s="27" t="s">
        <v>22</v>
      </c>
      <c r="D63" s="13">
        <v>1</v>
      </c>
      <c r="E63" s="13">
        <v>1.6</v>
      </c>
      <c r="F63" s="14">
        <f t="shared" si="15"/>
        <v>2.6</v>
      </c>
      <c r="G63" s="15">
        <v>2.1</v>
      </c>
      <c r="H63" s="16">
        <v>7.1</v>
      </c>
      <c r="I63" s="17">
        <v>8.1</v>
      </c>
      <c r="J63" s="19">
        <f t="shared" si="16"/>
        <v>7.6</v>
      </c>
      <c r="K63" s="20">
        <f t="shared" si="17"/>
        <v>10.299999999999999</v>
      </c>
      <c r="L63" s="18"/>
      <c r="M63" s="21">
        <f t="shared" si="18"/>
        <v>12.899999999999999</v>
      </c>
      <c r="N63" s="22">
        <f t="shared" si="19"/>
        <v>5</v>
      </c>
    </row>
    <row r="64" spans="1:14" s="22" customFormat="1" ht="15.75">
      <c r="A64" s="24">
        <v>302</v>
      </c>
      <c r="B64" s="27" t="s">
        <v>45</v>
      </c>
      <c r="C64" s="30" t="s">
        <v>27</v>
      </c>
      <c r="D64" s="13">
        <v>1.9</v>
      </c>
      <c r="E64" s="13">
        <v>0.4</v>
      </c>
      <c r="F64" s="14">
        <f t="shared" si="15"/>
        <v>2.2999999999999998</v>
      </c>
      <c r="G64" s="15">
        <v>2.7</v>
      </c>
      <c r="H64" s="16">
        <v>9.1</v>
      </c>
      <c r="I64" s="17">
        <v>9.3000000000000007</v>
      </c>
      <c r="J64" s="19">
        <f t="shared" si="16"/>
        <v>9.1999999999999993</v>
      </c>
      <c r="K64" s="20">
        <f t="shared" si="17"/>
        <v>8.1000000000000014</v>
      </c>
      <c r="L64" s="18"/>
      <c r="M64" s="21">
        <f t="shared" si="18"/>
        <v>10.400000000000002</v>
      </c>
      <c r="N64" s="22">
        <f t="shared" si="19"/>
        <v>8</v>
      </c>
    </row>
    <row r="65" spans="1:14" s="22" customFormat="1" ht="15.75">
      <c r="A65" s="24">
        <v>303</v>
      </c>
      <c r="B65" s="27" t="s">
        <v>46</v>
      </c>
      <c r="C65" s="30" t="s">
        <v>27</v>
      </c>
      <c r="D65" s="13">
        <v>2.6</v>
      </c>
      <c r="E65" s="13">
        <v>1.4</v>
      </c>
      <c r="F65" s="14">
        <f t="shared" si="15"/>
        <v>4</v>
      </c>
      <c r="G65" s="15">
        <v>2.1</v>
      </c>
      <c r="H65" s="16">
        <v>5.5</v>
      </c>
      <c r="I65" s="17">
        <v>6.5</v>
      </c>
      <c r="J65" s="19">
        <f t="shared" si="16"/>
        <v>6</v>
      </c>
      <c r="K65" s="20">
        <f t="shared" si="17"/>
        <v>11.899999999999999</v>
      </c>
      <c r="L65" s="18"/>
      <c r="M65" s="21">
        <f t="shared" si="18"/>
        <v>15.899999999999999</v>
      </c>
      <c r="N65" s="22">
        <f t="shared" si="19"/>
        <v>1</v>
      </c>
    </row>
    <row r="66" spans="1:14" s="22" customFormat="1" ht="15.75">
      <c r="A66" s="49">
        <v>304</v>
      </c>
      <c r="B66" s="50" t="s">
        <v>58</v>
      </c>
      <c r="C66" s="50" t="s">
        <v>41</v>
      </c>
      <c r="D66" s="44"/>
      <c r="E66" s="44"/>
      <c r="F66" s="45">
        <f t="shared" si="15"/>
        <v>0</v>
      </c>
      <c r="G66" s="45"/>
      <c r="H66" s="45"/>
      <c r="I66" s="44"/>
      <c r="J66" s="46">
        <f t="shared" si="16"/>
        <v>0</v>
      </c>
      <c r="K66" s="46">
        <f t="shared" si="17"/>
        <v>20</v>
      </c>
      <c r="L66" s="47"/>
      <c r="M66" s="48"/>
    </row>
    <row r="67" spans="1:14" s="22" customFormat="1" ht="15.75">
      <c r="A67" s="24">
        <v>305</v>
      </c>
      <c r="B67" s="27" t="s">
        <v>60</v>
      </c>
      <c r="C67" s="27" t="s">
        <v>15</v>
      </c>
      <c r="D67" s="13">
        <v>1.4</v>
      </c>
      <c r="E67" s="13">
        <v>1.6</v>
      </c>
      <c r="F67" s="14">
        <f t="shared" si="15"/>
        <v>3</v>
      </c>
      <c r="G67" s="15">
        <v>1.7</v>
      </c>
      <c r="H67" s="16">
        <v>11.3</v>
      </c>
      <c r="I67" s="17">
        <v>10</v>
      </c>
      <c r="J67" s="19">
        <f t="shared" si="16"/>
        <v>10.65</v>
      </c>
      <c r="K67" s="20">
        <f t="shared" si="17"/>
        <v>7.65</v>
      </c>
      <c r="L67" s="18"/>
      <c r="M67" s="21">
        <f t="shared" si="18"/>
        <v>10.65</v>
      </c>
      <c r="N67" s="22">
        <f t="shared" si="19"/>
        <v>7</v>
      </c>
    </row>
    <row r="68" spans="1:14" s="22" customFormat="1" ht="15.75">
      <c r="A68" s="24">
        <v>296</v>
      </c>
      <c r="B68" s="36" t="s">
        <v>59</v>
      </c>
      <c r="C68" s="27" t="s">
        <v>22</v>
      </c>
      <c r="D68" s="13">
        <v>0.4</v>
      </c>
      <c r="E68" s="13">
        <v>0.2</v>
      </c>
      <c r="F68" s="14">
        <f t="shared" si="15"/>
        <v>0.60000000000000009</v>
      </c>
      <c r="G68" s="15">
        <v>3.1</v>
      </c>
      <c r="H68" s="16">
        <v>10.7</v>
      </c>
      <c r="I68" s="17">
        <v>9.9</v>
      </c>
      <c r="J68" s="19">
        <f t="shared" si="16"/>
        <v>10.3</v>
      </c>
      <c r="K68" s="20">
        <f t="shared" si="17"/>
        <v>6.5999999999999979</v>
      </c>
      <c r="L68" s="18"/>
      <c r="M68" s="21">
        <f t="shared" si="18"/>
        <v>7.1999999999999975</v>
      </c>
      <c r="N68" s="22">
        <f t="shared" si="19"/>
        <v>16</v>
      </c>
    </row>
    <row r="69" spans="1:14" s="22" customFormat="1" ht="15.75">
      <c r="A69" s="24">
        <v>308</v>
      </c>
      <c r="B69" s="25" t="s">
        <v>49</v>
      </c>
      <c r="C69" s="25" t="s">
        <v>24</v>
      </c>
      <c r="D69" s="13">
        <v>0.8</v>
      </c>
      <c r="E69" s="13">
        <v>0.4</v>
      </c>
      <c r="F69" s="14">
        <f t="shared" si="15"/>
        <v>1.2000000000000002</v>
      </c>
      <c r="G69" s="15">
        <v>2.6</v>
      </c>
      <c r="H69" s="16">
        <v>10.6</v>
      </c>
      <c r="I69" s="17">
        <v>11.1</v>
      </c>
      <c r="J69" s="19">
        <f t="shared" si="16"/>
        <v>10.85</v>
      </c>
      <c r="K69" s="20">
        <f t="shared" si="17"/>
        <v>6.5499999999999989</v>
      </c>
      <c r="L69" s="18"/>
      <c r="M69" s="21">
        <f t="shared" si="18"/>
        <v>7.7499999999999991</v>
      </c>
      <c r="N69" s="22">
        <f t="shared" si="19"/>
        <v>15</v>
      </c>
    </row>
    <row r="70" spans="1:14" s="22" customFormat="1" ht="15.75">
      <c r="A70" s="24">
        <v>309</v>
      </c>
      <c r="B70" s="27" t="s">
        <v>50</v>
      </c>
      <c r="C70" s="30" t="s">
        <v>27</v>
      </c>
      <c r="D70" s="13">
        <v>1.9</v>
      </c>
      <c r="E70" s="13">
        <v>1.6</v>
      </c>
      <c r="F70" s="14">
        <f t="shared" si="15"/>
        <v>3.5</v>
      </c>
      <c r="G70" s="15">
        <v>1.6</v>
      </c>
      <c r="H70" s="16">
        <v>6.5</v>
      </c>
      <c r="I70" s="17">
        <v>7.5</v>
      </c>
      <c r="J70" s="19">
        <f t="shared" si="16"/>
        <v>7</v>
      </c>
      <c r="K70" s="20">
        <f t="shared" si="17"/>
        <v>11.399999999999999</v>
      </c>
      <c r="L70" s="18"/>
      <c r="M70" s="21">
        <f t="shared" si="18"/>
        <v>14.899999999999999</v>
      </c>
      <c r="N70" s="22">
        <f t="shared" si="19"/>
        <v>2</v>
      </c>
    </row>
    <row r="71" spans="1:14" s="22" customFormat="1" ht="15.75">
      <c r="A71" s="24">
        <v>306</v>
      </c>
      <c r="B71" s="27" t="s">
        <v>61</v>
      </c>
      <c r="C71" s="27" t="s">
        <v>22</v>
      </c>
      <c r="D71" s="13">
        <v>2.2999999999999998</v>
      </c>
      <c r="E71" s="13">
        <v>0.5</v>
      </c>
      <c r="F71" s="14">
        <f t="shared" si="15"/>
        <v>2.8</v>
      </c>
      <c r="G71" s="15">
        <v>2.6</v>
      </c>
      <c r="H71" s="16">
        <v>7.9</v>
      </c>
      <c r="I71" s="17">
        <v>8.9</v>
      </c>
      <c r="J71" s="19">
        <f t="shared" si="16"/>
        <v>8.4</v>
      </c>
      <c r="K71" s="20">
        <f t="shared" si="17"/>
        <v>8.9999999999999982</v>
      </c>
      <c r="L71" s="18"/>
      <c r="M71" s="21">
        <f t="shared" si="18"/>
        <v>11.799999999999997</v>
      </c>
      <c r="N71" s="22">
        <f t="shared" si="19"/>
        <v>6</v>
      </c>
    </row>
    <row r="73" spans="1:14" s="22" customFormat="1" ht="15.75" thickBot="1">
      <c r="A73" s="2" t="s">
        <v>66</v>
      </c>
      <c r="B73" s="1"/>
      <c r="C73" s="1"/>
      <c r="D73" s="1"/>
      <c r="E73" s="1"/>
      <c r="F73" s="1"/>
      <c r="G73" s="1"/>
      <c r="H73" s="1"/>
      <c r="I73" s="1"/>
      <c r="J73" s="1"/>
      <c r="K73" s="3"/>
      <c r="L73" s="3"/>
      <c r="M73" s="1"/>
    </row>
    <row r="74" spans="1:14" s="22" customFormat="1">
      <c r="A74" s="4" t="s">
        <v>0</v>
      </c>
      <c r="B74" s="5" t="s">
        <v>1</v>
      </c>
      <c r="C74" s="5" t="s">
        <v>2</v>
      </c>
      <c r="D74" s="6" t="s">
        <v>3</v>
      </c>
      <c r="E74" s="6" t="s">
        <v>4</v>
      </c>
      <c r="F74" s="7" t="s">
        <v>5</v>
      </c>
      <c r="G74" s="8" t="s">
        <v>6</v>
      </c>
      <c r="H74" s="9" t="s">
        <v>7</v>
      </c>
      <c r="I74" s="9" t="s">
        <v>8</v>
      </c>
      <c r="J74" s="10" t="s">
        <v>9</v>
      </c>
      <c r="K74" s="11" t="s">
        <v>10</v>
      </c>
      <c r="L74" s="9" t="s">
        <v>11</v>
      </c>
      <c r="M74" s="12" t="s">
        <v>12</v>
      </c>
    </row>
    <row r="75" spans="1:14" s="22" customFormat="1" ht="15.75">
      <c r="A75" s="37">
        <v>310</v>
      </c>
      <c r="B75" s="29" t="s">
        <v>17</v>
      </c>
      <c r="C75" s="29" t="s">
        <v>18</v>
      </c>
      <c r="D75" s="13">
        <v>2</v>
      </c>
      <c r="E75" s="13">
        <v>0.4</v>
      </c>
      <c r="F75" s="14">
        <f t="shared" ref="F75:F79" si="20">D75+E75</f>
        <v>2.4</v>
      </c>
      <c r="G75" s="15">
        <v>2.6</v>
      </c>
      <c r="H75" s="16">
        <v>10.8</v>
      </c>
      <c r="I75" s="17">
        <v>11.7</v>
      </c>
      <c r="J75" s="19">
        <f t="shared" ref="J75:J79" si="21">(H75+I75)/2</f>
        <v>11.25</v>
      </c>
      <c r="K75" s="20">
        <f t="shared" ref="K75:K79" si="22">20-G75-J75</f>
        <v>6.1499999999999986</v>
      </c>
      <c r="L75" s="18"/>
      <c r="M75" s="21">
        <f t="shared" ref="M75:M79" si="23">F75+K75-L75</f>
        <v>8.5499999999999989</v>
      </c>
      <c r="N75" s="22">
        <f>RANK(M75,$M$75:$M$80,0)</f>
        <v>3</v>
      </c>
    </row>
    <row r="76" spans="1:14" s="22" customFormat="1" ht="15.75">
      <c r="A76" s="37">
        <v>311</v>
      </c>
      <c r="B76" s="29" t="s">
        <v>21</v>
      </c>
      <c r="C76" s="29" t="s">
        <v>22</v>
      </c>
      <c r="D76" s="13">
        <v>1</v>
      </c>
      <c r="E76" s="13">
        <v>0</v>
      </c>
      <c r="F76" s="14">
        <f t="shared" si="20"/>
        <v>1</v>
      </c>
      <c r="G76" s="15">
        <v>2</v>
      </c>
      <c r="H76" s="16">
        <v>12.2</v>
      </c>
      <c r="I76" s="17">
        <v>12.3</v>
      </c>
      <c r="J76" s="19">
        <f t="shared" si="21"/>
        <v>12.25</v>
      </c>
      <c r="K76" s="20">
        <f t="shared" si="22"/>
        <v>5.75</v>
      </c>
      <c r="L76" s="18"/>
      <c r="M76" s="21">
        <f t="shared" si="23"/>
        <v>6.75</v>
      </c>
      <c r="N76" s="22">
        <f t="shared" ref="N76:N80" si="24">RANK(M76,$M$75:$M$80,0)</f>
        <v>6</v>
      </c>
    </row>
    <row r="77" spans="1:14" s="22" customFormat="1" ht="15.75">
      <c r="A77" s="37">
        <v>313</v>
      </c>
      <c r="B77" s="28" t="s">
        <v>25</v>
      </c>
      <c r="C77" s="28" t="s">
        <v>24</v>
      </c>
      <c r="D77" s="13">
        <v>1</v>
      </c>
      <c r="E77" s="13">
        <v>0.8</v>
      </c>
      <c r="F77" s="14">
        <f t="shared" si="20"/>
        <v>1.8</v>
      </c>
      <c r="G77" s="15">
        <v>2</v>
      </c>
      <c r="H77" s="16">
        <v>11.4</v>
      </c>
      <c r="I77" s="17">
        <v>9.8000000000000007</v>
      </c>
      <c r="J77" s="19">
        <f t="shared" si="21"/>
        <v>10.600000000000001</v>
      </c>
      <c r="K77" s="20">
        <f t="shared" si="22"/>
        <v>7.3999999999999986</v>
      </c>
      <c r="L77" s="18"/>
      <c r="M77" s="21">
        <f t="shared" si="23"/>
        <v>9.1999999999999993</v>
      </c>
      <c r="N77" s="22">
        <f t="shared" si="24"/>
        <v>2</v>
      </c>
    </row>
    <row r="78" spans="1:14" s="22" customFormat="1" ht="15.75">
      <c r="A78" s="37">
        <v>314</v>
      </c>
      <c r="B78" s="29" t="s">
        <v>28</v>
      </c>
      <c r="C78" s="29" t="s">
        <v>18</v>
      </c>
      <c r="D78" s="13">
        <v>1.4</v>
      </c>
      <c r="E78" s="13">
        <v>0.9</v>
      </c>
      <c r="F78" s="14">
        <f t="shared" si="20"/>
        <v>2.2999999999999998</v>
      </c>
      <c r="G78" s="15">
        <v>2.2000000000000002</v>
      </c>
      <c r="H78" s="16">
        <v>8.6</v>
      </c>
      <c r="I78" s="17">
        <v>9.6</v>
      </c>
      <c r="J78" s="19">
        <f t="shared" si="21"/>
        <v>9.1</v>
      </c>
      <c r="K78" s="20">
        <f t="shared" si="22"/>
        <v>8.7000000000000011</v>
      </c>
      <c r="L78" s="18"/>
      <c r="M78" s="21">
        <f t="shared" si="23"/>
        <v>11</v>
      </c>
      <c r="N78" s="22">
        <f t="shared" si="24"/>
        <v>1</v>
      </c>
    </row>
    <row r="79" spans="1:14" s="22" customFormat="1" ht="15.75">
      <c r="A79" s="37">
        <v>312</v>
      </c>
      <c r="B79" s="29" t="s">
        <v>31</v>
      </c>
      <c r="C79" s="29" t="s">
        <v>22</v>
      </c>
      <c r="D79" s="13">
        <v>1.4</v>
      </c>
      <c r="E79" s="13">
        <v>0.2</v>
      </c>
      <c r="F79" s="14">
        <f t="shared" si="20"/>
        <v>1.5999999999999999</v>
      </c>
      <c r="G79" s="15">
        <v>2.1</v>
      </c>
      <c r="H79" s="16">
        <v>11.8</v>
      </c>
      <c r="I79" s="17">
        <v>11</v>
      </c>
      <c r="J79" s="19">
        <f t="shared" si="21"/>
        <v>11.4</v>
      </c>
      <c r="K79" s="20">
        <f t="shared" si="22"/>
        <v>6.4999999999999982</v>
      </c>
      <c r="L79" s="18"/>
      <c r="M79" s="21">
        <f t="shared" si="23"/>
        <v>8.0999999999999979</v>
      </c>
      <c r="N79" s="22">
        <f t="shared" si="24"/>
        <v>4</v>
      </c>
    </row>
    <row r="80" spans="1:14" s="22" customFormat="1" ht="15.75">
      <c r="A80" s="37">
        <v>315</v>
      </c>
      <c r="B80" s="29" t="s">
        <v>33</v>
      </c>
      <c r="C80" s="29" t="s">
        <v>22</v>
      </c>
      <c r="D80" s="13">
        <v>1</v>
      </c>
      <c r="E80" s="13">
        <v>0.2</v>
      </c>
      <c r="F80" s="14">
        <f t="shared" ref="F80" si="25">D80+E80</f>
        <v>1.2</v>
      </c>
      <c r="G80" s="15">
        <v>2.2999999999999998</v>
      </c>
      <c r="H80" s="16">
        <v>11.4</v>
      </c>
      <c r="I80" s="17">
        <v>11.3</v>
      </c>
      <c r="J80" s="19">
        <f t="shared" ref="J80" si="26">(H80+I80)/2</f>
        <v>11.350000000000001</v>
      </c>
      <c r="K80" s="20">
        <f t="shared" ref="K80" si="27">20-G80-J80</f>
        <v>6.3499999999999979</v>
      </c>
      <c r="L80" s="18"/>
      <c r="M80" s="21">
        <f t="shared" ref="M80" si="28">F80+K80-L80</f>
        <v>7.549999999999998</v>
      </c>
      <c r="N80" s="22">
        <f t="shared" si="24"/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44"/>
  <sheetViews>
    <sheetView workbookViewId="0"/>
  </sheetViews>
  <sheetFormatPr defaultRowHeight="15"/>
  <cols>
    <col min="2" max="2" width="7.5703125" customWidth="1"/>
    <col min="3" max="3" width="19" bestFit="1" customWidth="1"/>
    <col min="4" max="4" width="25.7109375" bestFit="1" customWidth="1"/>
  </cols>
  <sheetData>
    <row r="3" spans="2:9">
      <c r="B3" s="23" t="s">
        <v>67</v>
      </c>
      <c r="C3" s="23"/>
      <c r="D3" s="23"/>
      <c r="E3" s="23"/>
      <c r="F3" s="23"/>
      <c r="G3" s="23"/>
      <c r="H3" s="23"/>
      <c r="I3" s="23"/>
    </row>
    <row r="4" spans="2:9">
      <c r="B4" s="23"/>
      <c r="C4" s="23"/>
      <c r="D4" s="23"/>
      <c r="E4" s="23"/>
      <c r="F4" s="23"/>
      <c r="G4" s="23"/>
      <c r="H4" s="23"/>
      <c r="I4" s="23"/>
    </row>
    <row r="5" spans="2:9">
      <c r="B5" s="23" t="s">
        <v>68</v>
      </c>
      <c r="C5" s="23" t="s">
        <v>69</v>
      </c>
      <c r="D5" s="23" t="s">
        <v>2</v>
      </c>
      <c r="E5" s="23" t="s">
        <v>37</v>
      </c>
      <c r="F5" s="23" t="s">
        <v>16</v>
      </c>
      <c r="G5" s="23" t="s">
        <v>51</v>
      </c>
      <c r="H5" s="23" t="s">
        <v>70</v>
      </c>
      <c r="I5" s="23" t="s">
        <v>71</v>
      </c>
    </row>
    <row r="6" spans="2:9" ht="15.75">
      <c r="B6" s="37">
        <v>280</v>
      </c>
      <c r="C6" s="29" t="s">
        <v>36</v>
      </c>
      <c r="D6" s="29" t="s">
        <v>13</v>
      </c>
      <c r="E6" s="38">
        <f>Scoresheet!M29</f>
        <v>4.5000000000000018</v>
      </c>
      <c r="F6" s="39"/>
      <c r="G6" s="38">
        <f>Scoresheet!M55</f>
        <v>9.6999999999999993</v>
      </c>
      <c r="H6" s="38">
        <f>E6+F6+G6</f>
        <v>14.200000000000001</v>
      </c>
      <c r="I6" s="23">
        <f>RANK(H6,$H$6:$H$33,0)</f>
        <v>22</v>
      </c>
    </row>
    <row r="7" spans="2:9" ht="15.75">
      <c r="B7" s="37">
        <v>281</v>
      </c>
      <c r="C7" s="34" t="s">
        <v>39</v>
      </c>
      <c r="D7" s="34" t="s">
        <v>30</v>
      </c>
      <c r="E7" s="38">
        <f>Scoresheet!M30</f>
        <v>2.0999999999999996</v>
      </c>
      <c r="F7" s="39"/>
      <c r="G7" s="38">
        <f>Scoresheet!M56</f>
        <v>7.9999999999999982</v>
      </c>
      <c r="H7" s="38">
        <f t="shared" ref="H7:H33" si="0">E7+F7+G7</f>
        <v>10.099999999999998</v>
      </c>
      <c r="I7" s="23">
        <f t="shared" ref="I7:I33" si="1">RANK(H7,$H$6:$H$33,0)</f>
        <v>25</v>
      </c>
    </row>
    <row r="8" spans="2:9" ht="15.75">
      <c r="B8" s="37">
        <v>282</v>
      </c>
      <c r="C8" s="29" t="s">
        <v>14</v>
      </c>
      <c r="D8" s="29" t="s">
        <v>15</v>
      </c>
      <c r="E8" s="38">
        <f>Scoresheet!M31</f>
        <v>9.0999999999999979</v>
      </c>
      <c r="F8" s="38">
        <f>Scoresheet!M3</f>
        <v>13.7</v>
      </c>
      <c r="G8" s="39"/>
      <c r="H8" s="38">
        <f t="shared" si="0"/>
        <v>22.799999999999997</v>
      </c>
      <c r="I8" s="23">
        <f t="shared" si="1"/>
        <v>9</v>
      </c>
    </row>
    <row r="9" spans="2:9" ht="15.75">
      <c r="B9" s="37">
        <v>283</v>
      </c>
      <c r="C9" s="29" t="s">
        <v>43</v>
      </c>
      <c r="D9" s="29" t="s">
        <v>44</v>
      </c>
      <c r="E9" s="38">
        <f>Scoresheet!M32</f>
        <v>8.8000000000000007</v>
      </c>
      <c r="F9" s="39"/>
      <c r="G9" s="38">
        <f>Scoresheet!M57</f>
        <v>8.3000000000000007</v>
      </c>
      <c r="H9" s="38">
        <f t="shared" si="0"/>
        <v>17.100000000000001</v>
      </c>
      <c r="I9" s="23">
        <f t="shared" si="1"/>
        <v>21</v>
      </c>
    </row>
    <row r="10" spans="2:9" ht="15.75">
      <c r="B10" s="37">
        <v>285</v>
      </c>
      <c r="C10" s="29" t="s">
        <v>20</v>
      </c>
      <c r="D10" s="29" t="s">
        <v>18</v>
      </c>
      <c r="E10" s="38">
        <f>Scoresheet!M33</f>
        <v>9.4000000000000021</v>
      </c>
      <c r="F10" s="38">
        <f>Scoresheet!M4</f>
        <v>12.150000000000002</v>
      </c>
      <c r="G10" s="39"/>
      <c r="H10" s="38">
        <f t="shared" si="0"/>
        <v>21.550000000000004</v>
      </c>
      <c r="I10" s="23">
        <f t="shared" si="1"/>
        <v>12</v>
      </c>
    </row>
    <row r="11" spans="2:9" ht="15.75">
      <c r="B11" s="37">
        <v>286</v>
      </c>
      <c r="C11" s="28" t="s">
        <v>23</v>
      </c>
      <c r="D11" s="28" t="s">
        <v>24</v>
      </c>
      <c r="E11" s="38">
        <f>Scoresheet!M34</f>
        <v>9</v>
      </c>
      <c r="F11" s="38">
        <f>Scoresheet!M5</f>
        <v>11.3</v>
      </c>
      <c r="G11" s="39"/>
      <c r="H11" s="38">
        <f t="shared" si="0"/>
        <v>20.3</v>
      </c>
      <c r="I11" s="23">
        <f t="shared" si="1"/>
        <v>15</v>
      </c>
    </row>
    <row r="12" spans="2:9" ht="15.75">
      <c r="B12" s="37">
        <v>287</v>
      </c>
      <c r="C12" s="29" t="s">
        <v>48</v>
      </c>
      <c r="D12" s="32" t="s">
        <v>27</v>
      </c>
      <c r="E12" s="38">
        <f>Scoresheet!M35</f>
        <v>9.2999999999999989</v>
      </c>
      <c r="F12" s="39"/>
      <c r="G12" s="38">
        <f>Scoresheet!M58</f>
        <v>13.3</v>
      </c>
      <c r="H12" s="38">
        <f t="shared" si="0"/>
        <v>22.6</v>
      </c>
      <c r="I12" s="23">
        <f t="shared" si="1"/>
        <v>10</v>
      </c>
    </row>
    <row r="13" spans="2:9" ht="15.75">
      <c r="B13" s="37">
        <v>308</v>
      </c>
      <c r="C13" s="28" t="s">
        <v>49</v>
      </c>
      <c r="D13" s="28" t="s">
        <v>24</v>
      </c>
      <c r="E13" s="38">
        <f>Scoresheet!M36</f>
        <v>4.4499999999999993</v>
      </c>
      <c r="F13" s="39"/>
      <c r="G13" s="38">
        <f>Scoresheet!M69</f>
        <v>7.7499999999999991</v>
      </c>
      <c r="H13" s="38">
        <f t="shared" si="0"/>
        <v>12.2</v>
      </c>
      <c r="I13" s="23">
        <f t="shared" si="1"/>
        <v>24</v>
      </c>
    </row>
    <row r="14" spans="2:9" ht="15.75">
      <c r="B14" s="37">
        <v>288</v>
      </c>
      <c r="C14" s="29" t="s">
        <v>26</v>
      </c>
      <c r="D14" s="32" t="s">
        <v>27</v>
      </c>
      <c r="E14" s="38">
        <f>Scoresheet!M37</f>
        <v>12.2</v>
      </c>
      <c r="F14" s="38">
        <f>Scoresheet!M6</f>
        <v>14.4</v>
      </c>
      <c r="G14" s="39"/>
      <c r="H14" s="38">
        <f t="shared" si="0"/>
        <v>26.6</v>
      </c>
      <c r="I14" s="23">
        <f t="shared" si="1"/>
        <v>3</v>
      </c>
    </row>
    <row r="15" spans="2:9" ht="15.75">
      <c r="B15" s="37">
        <v>289</v>
      </c>
      <c r="C15" s="34" t="s">
        <v>29</v>
      </c>
      <c r="D15" s="34" t="s">
        <v>30</v>
      </c>
      <c r="E15" s="38">
        <f>Scoresheet!M38</f>
        <v>7.5000000000000018</v>
      </c>
      <c r="F15" s="38">
        <f>Scoresheet!M7</f>
        <v>9.9</v>
      </c>
      <c r="G15" s="39"/>
      <c r="H15" s="38">
        <f t="shared" si="0"/>
        <v>17.400000000000002</v>
      </c>
      <c r="I15" s="23">
        <f t="shared" si="1"/>
        <v>20</v>
      </c>
    </row>
    <row r="16" spans="2:9" ht="15.75">
      <c r="B16" s="37">
        <v>290</v>
      </c>
      <c r="C16" s="26" t="s">
        <v>52</v>
      </c>
      <c r="D16" s="26" t="s">
        <v>41</v>
      </c>
      <c r="E16" s="38">
        <f>Scoresheet!M39</f>
        <v>9.2999999999999972</v>
      </c>
      <c r="F16" s="39"/>
      <c r="G16" s="38">
        <f>Scoresheet!M59</f>
        <v>9.3500000000000014</v>
      </c>
      <c r="H16" s="38">
        <f t="shared" si="0"/>
        <v>18.649999999999999</v>
      </c>
      <c r="I16" s="23">
        <f t="shared" si="1"/>
        <v>18</v>
      </c>
    </row>
    <row r="17" spans="2:9" s="22" customFormat="1" ht="15.75">
      <c r="B17" s="37">
        <v>291</v>
      </c>
      <c r="C17" s="29" t="s">
        <v>57</v>
      </c>
      <c r="D17" s="29" t="s">
        <v>15</v>
      </c>
      <c r="E17" s="39"/>
      <c r="F17" s="39"/>
      <c r="G17" s="38">
        <f>Scoresheet!M60</f>
        <v>10.1</v>
      </c>
      <c r="H17" s="39"/>
      <c r="I17" s="40"/>
    </row>
    <row r="18" spans="2:9" ht="15.75">
      <c r="B18" s="37">
        <v>292</v>
      </c>
      <c r="C18" s="26" t="s">
        <v>53</v>
      </c>
      <c r="D18" s="26" t="s">
        <v>54</v>
      </c>
      <c r="E18" s="38">
        <f>Scoresheet!M40</f>
        <v>6.9000000000000012</v>
      </c>
      <c r="F18" s="39"/>
      <c r="G18" s="38">
        <f>Scoresheet!M61</f>
        <v>14.349999999999998</v>
      </c>
      <c r="H18" s="38">
        <f t="shared" si="0"/>
        <v>21.25</v>
      </c>
      <c r="I18" s="23">
        <f t="shared" si="1"/>
        <v>13</v>
      </c>
    </row>
    <row r="19" spans="2:9" ht="15.75">
      <c r="B19" s="37">
        <v>294</v>
      </c>
      <c r="C19" s="29" t="s">
        <v>55</v>
      </c>
      <c r="D19" s="29" t="s">
        <v>18</v>
      </c>
      <c r="E19" s="38">
        <f>Scoresheet!M41</f>
        <v>7.55</v>
      </c>
      <c r="F19" s="39"/>
      <c r="G19" s="38">
        <f>Scoresheet!M62</f>
        <v>10.400000000000002</v>
      </c>
      <c r="H19" s="38">
        <f t="shared" si="0"/>
        <v>17.950000000000003</v>
      </c>
      <c r="I19" s="23">
        <f t="shared" si="1"/>
        <v>19</v>
      </c>
    </row>
    <row r="20" spans="2:9" ht="15.75">
      <c r="B20" s="37">
        <v>295</v>
      </c>
      <c r="C20" s="28" t="s">
        <v>32</v>
      </c>
      <c r="D20" s="28" t="s">
        <v>24</v>
      </c>
      <c r="E20" s="38">
        <f>Scoresheet!M42</f>
        <v>7.9999999999999982</v>
      </c>
      <c r="F20" s="38">
        <f>Scoresheet!M8</f>
        <v>11.05</v>
      </c>
      <c r="G20" s="39"/>
      <c r="H20" s="38">
        <f t="shared" si="0"/>
        <v>19.049999999999997</v>
      </c>
      <c r="I20" s="23">
        <f t="shared" si="1"/>
        <v>17</v>
      </c>
    </row>
    <row r="21" spans="2:9" ht="15.75">
      <c r="B21" s="37">
        <v>293</v>
      </c>
      <c r="C21" s="29" t="s">
        <v>56</v>
      </c>
      <c r="D21" s="29" t="s">
        <v>22</v>
      </c>
      <c r="E21" s="38">
        <f>Scoresheet!M43</f>
        <v>8.6999999999999993</v>
      </c>
      <c r="F21" s="39"/>
      <c r="G21" s="38">
        <f>Scoresheet!M63</f>
        <v>12.899999999999999</v>
      </c>
      <c r="H21" s="38">
        <f t="shared" si="0"/>
        <v>21.599999999999998</v>
      </c>
      <c r="I21" s="23">
        <f t="shared" si="1"/>
        <v>11</v>
      </c>
    </row>
    <row r="22" spans="2:9" ht="15.75">
      <c r="B22" s="37">
        <v>297</v>
      </c>
      <c r="C22" s="29" t="s">
        <v>34</v>
      </c>
      <c r="D22" s="29" t="s">
        <v>35</v>
      </c>
      <c r="E22" s="38">
        <f>Scoresheet!M44</f>
        <v>11.300000000000002</v>
      </c>
      <c r="F22" s="38">
        <f>Scoresheet!M9</f>
        <v>13.25</v>
      </c>
      <c r="G22" s="39"/>
      <c r="H22" s="38">
        <f t="shared" si="0"/>
        <v>24.550000000000004</v>
      </c>
      <c r="I22" s="23">
        <f t="shared" si="1"/>
        <v>5</v>
      </c>
    </row>
    <row r="23" spans="2:9" ht="15.75">
      <c r="B23" s="37">
        <v>298</v>
      </c>
      <c r="C23" s="29" t="s">
        <v>38</v>
      </c>
      <c r="D23" s="29" t="s">
        <v>15</v>
      </c>
      <c r="E23" s="38">
        <f>Scoresheet!M45</f>
        <v>7.55</v>
      </c>
      <c r="F23" s="38">
        <f>Scoresheet!M10</f>
        <v>13.400000000000002</v>
      </c>
      <c r="G23" s="39"/>
      <c r="H23" s="38">
        <f t="shared" si="0"/>
        <v>20.950000000000003</v>
      </c>
      <c r="I23" s="23">
        <f t="shared" si="1"/>
        <v>14</v>
      </c>
    </row>
    <row r="24" spans="2:9" ht="15.75">
      <c r="B24" s="37">
        <v>300</v>
      </c>
      <c r="C24" s="26" t="s">
        <v>40</v>
      </c>
      <c r="D24" s="26" t="s">
        <v>41</v>
      </c>
      <c r="E24" s="38">
        <f>Scoresheet!M46</f>
        <v>10.399999999999999</v>
      </c>
      <c r="F24" s="38">
        <f>Scoresheet!M11</f>
        <v>13.399999999999999</v>
      </c>
      <c r="G24" s="39"/>
      <c r="H24" s="38">
        <f t="shared" si="0"/>
        <v>23.799999999999997</v>
      </c>
      <c r="I24" s="23">
        <f t="shared" si="1"/>
        <v>6</v>
      </c>
    </row>
    <row r="25" spans="2:9" ht="15.75">
      <c r="B25" s="37">
        <v>301</v>
      </c>
      <c r="C25" s="26" t="s">
        <v>42</v>
      </c>
      <c r="D25" s="26" t="s">
        <v>41</v>
      </c>
      <c r="E25" s="38">
        <f>Scoresheet!M47</f>
        <v>12.4</v>
      </c>
      <c r="F25" s="38">
        <f>Scoresheet!M12</f>
        <v>13.650000000000002</v>
      </c>
      <c r="G25" s="39"/>
      <c r="H25" s="38">
        <f t="shared" si="0"/>
        <v>26.050000000000004</v>
      </c>
      <c r="I25" s="23">
        <f t="shared" si="1"/>
        <v>4</v>
      </c>
    </row>
    <row r="26" spans="2:9" s="22" customFormat="1" ht="15.75">
      <c r="B26" s="37">
        <v>302</v>
      </c>
      <c r="C26" s="29" t="s">
        <v>45</v>
      </c>
      <c r="D26" s="32" t="s">
        <v>27</v>
      </c>
      <c r="E26" s="39"/>
      <c r="F26" s="38">
        <f>Scoresheet!M13</f>
        <v>12.450000000000001</v>
      </c>
      <c r="G26" s="38">
        <f>Scoresheet!M64</f>
        <v>10.400000000000002</v>
      </c>
      <c r="H26" s="38">
        <f t="shared" si="0"/>
        <v>22.85</v>
      </c>
      <c r="I26" s="23">
        <f t="shared" si="1"/>
        <v>8</v>
      </c>
    </row>
    <row r="27" spans="2:9" s="22" customFormat="1" ht="15.75">
      <c r="B27" s="37">
        <v>303</v>
      </c>
      <c r="C27" s="29" t="s">
        <v>46</v>
      </c>
      <c r="D27" s="32" t="s">
        <v>27</v>
      </c>
      <c r="E27" s="39"/>
      <c r="F27" s="38">
        <f>Scoresheet!M14</f>
        <v>15.700000000000001</v>
      </c>
      <c r="G27" s="38">
        <f>Scoresheet!M65</f>
        <v>15.899999999999999</v>
      </c>
      <c r="H27" s="38">
        <f t="shared" si="0"/>
        <v>31.6</v>
      </c>
      <c r="I27" s="23">
        <f t="shared" si="1"/>
        <v>1</v>
      </c>
    </row>
    <row r="28" spans="2:9" ht="15.75">
      <c r="B28" s="37">
        <v>304</v>
      </c>
      <c r="C28" s="26" t="s">
        <v>58</v>
      </c>
      <c r="D28" s="26" t="s">
        <v>41</v>
      </c>
      <c r="E28" s="38">
        <f>Scoresheet!M48</f>
        <v>0</v>
      </c>
      <c r="F28" s="39"/>
      <c r="G28" s="38">
        <f>Scoresheet!M66</f>
        <v>0</v>
      </c>
      <c r="H28" s="38">
        <f t="shared" si="0"/>
        <v>0</v>
      </c>
      <c r="I28" s="23"/>
    </row>
    <row r="29" spans="2:9" s="22" customFormat="1" ht="15.75">
      <c r="B29" s="37">
        <v>305</v>
      </c>
      <c r="C29" s="29" t="s">
        <v>60</v>
      </c>
      <c r="D29" s="29" t="s">
        <v>15</v>
      </c>
      <c r="E29" s="39"/>
      <c r="F29" s="39"/>
      <c r="G29" s="38">
        <f>Scoresheet!M67</f>
        <v>10.65</v>
      </c>
      <c r="H29" s="39"/>
      <c r="I29" s="40"/>
    </row>
    <row r="30" spans="2:9" ht="15.75">
      <c r="B30" s="37">
        <v>296</v>
      </c>
      <c r="C30" s="35" t="s">
        <v>59</v>
      </c>
      <c r="D30" s="29" t="s">
        <v>22</v>
      </c>
      <c r="E30" s="38">
        <f>Scoresheet!M49</f>
        <v>6.9000000000000012</v>
      </c>
      <c r="F30" s="39"/>
      <c r="G30" s="38">
        <f>Scoresheet!M68</f>
        <v>7.1999999999999975</v>
      </c>
      <c r="H30" s="38">
        <f t="shared" si="0"/>
        <v>14.099999999999998</v>
      </c>
      <c r="I30" s="23">
        <f t="shared" si="1"/>
        <v>23</v>
      </c>
    </row>
    <row r="31" spans="2:9" ht="15.75">
      <c r="B31" s="37">
        <v>307</v>
      </c>
      <c r="C31" s="29" t="s">
        <v>47</v>
      </c>
      <c r="D31" s="29" t="s">
        <v>18</v>
      </c>
      <c r="E31" s="38">
        <f>Scoresheet!M50</f>
        <v>10.549999999999999</v>
      </c>
      <c r="F31" s="38">
        <f>Scoresheet!M15</f>
        <v>12.7</v>
      </c>
      <c r="G31" s="39"/>
      <c r="H31" s="38">
        <f t="shared" si="0"/>
        <v>23.25</v>
      </c>
      <c r="I31" s="23">
        <f t="shared" si="1"/>
        <v>7</v>
      </c>
    </row>
    <row r="32" spans="2:9" ht="15.75">
      <c r="B32" s="37">
        <v>306</v>
      </c>
      <c r="C32" s="29" t="s">
        <v>61</v>
      </c>
      <c r="D32" s="29" t="s">
        <v>22</v>
      </c>
      <c r="E32" s="38">
        <f>Scoresheet!M51</f>
        <v>8.2500000000000018</v>
      </c>
      <c r="F32" s="39"/>
      <c r="G32" s="38">
        <f>Scoresheet!M71</f>
        <v>11.799999999999997</v>
      </c>
      <c r="H32" s="38">
        <f t="shared" si="0"/>
        <v>20.049999999999997</v>
      </c>
      <c r="I32" s="23">
        <f t="shared" si="1"/>
        <v>16</v>
      </c>
    </row>
    <row r="33" spans="2:9" ht="15.75">
      <c r="B33" s="37">
        <v>309</v>
      </c>
      <c r="C33" s="29" t="s">
        <v>50</v>
      </c>
      <c r="D33" s="32" t="s">
        <v>27</v>
      </c>
      <c r="E33" s="40"/>
      <c r="F33" s="38">
        <f>Scoresheet!M16</f>
        <v>15.049999999999999</v>
      </c>
      <c r="G33" s="38">
        <f>Scoresheet!M70</f>
        <v>14.899999999999999</v>
      </c>
      <c r="H33" s="38">
        <f t="shared" si="0"/>
        <v>29.949999999999996</v>
      </c>
      <c r="I33" s="23">
        <f t="shared" si="1"/>
        <v>2</v>
      </c>
    </row>
    <row r="36" spans="2:9">
      <c r="B36" s="23" t="s">
        <v>72</v>
      </c>
      <c r="C36" s="23"/>
      <c r="D36" s="23"/>
      <c r="E36" s="23"/>
      <c r="F36" s="23"/>
      <c r="G36" s="23"/>
      <c r="H36" s="23"/>
    </row>
    <row r="37" spans="2:9">
      <c r="B37" s="23"/>
      <c r="C37" s="23"/>
      <c r="D37" s="23"/>
      <c r="E37" s="23"/>
      <c r="F37" s="23"/>
      <c r="G37" s="23"/>
      <c r="H37" s="23"/>
    </row>
    <row r="38" spans="2:9">
      <c r="B38" s="23" t="s">
        <v>68</v>
      </c>
      <c r="C38" s="23" t="s">
        <v>69</v>
      </c>
      <c r="D38" s="23" t="s">
        <v>2</v>
      </c>
      <c r="E38" s="23" t="s">
        <v>19</v>
      </c>
      <c r="F38" s="23" t="s">
        <v>16</v>
      </c>
      <c r="G38" s="23" t="s">
        <v>70</v>
      </c>
      <c r="H38" s="23" t="s">
        <v>71</v>
      </c>
    </row>
    <row r="39" spans="2:9" ht="15.75">
      <c r="B39" s="37">
        <v>310</v>
      </c>
      <c r="C39" s="29" t="s">
        <v>17</v>
      </c>
      <c r="D39" s="29" t="s">
        <v>18</v>
      </c>
      <c r="E39" s="38">
        <f>Scoresheet!M20</f>
        <v>9.4</v>
      </c>
      <c r="F39" s="38">
        <f>Scoresheet!M75</f>
        <v>8.5499999999999989</v>
      </c>
      <c r="G39" s="38">
        <f>E39+F39</f>
        <v>17.95</v>
      </c>
      <c r="H39" s="23">
        <f>RANK(G39,$G$39:$G$44,0)</f>
        <v>2</v>
      </c>
    </row>
    <row r="40" spans="2:9" ht="15.75">
      <c r="B40" s="37">
        <v>311</v>
      </c>
      <c r="C40" s="29" t="s">
        <v>21</v>
      </c>
      <c r="D40" s="29" t="s">
        <v>22</v>
      </c>
      <c r="E40" s="38">
        <f>Scoresheet!M21</f>
        <v>8.8000000000000007</v>
      </c>
      <c r="F40" s="38">
        <f>Scoresheet!M76</f>
        <v>6.75</v>
      </c>
      <c r="G40" s="38">
        <f t="shared" ref="G40:G44" si="2">E40+F40</f>
        <v>15.55</v>
      </c>
      <c r="H40" s="23">
        <f t="shared" ref="H40:H44" si="3">RANK(G40,$G$39:$G$44,0)</f>
        <v>5</v>
      </c>
    </row>
    <row r="41" spans="2:9" ht="15.75">
      <c r="B41" s="37">
        <v>313</v>
      </c>
      <c r="C41" s="28" t="s">
        <v>25</v>
      </c>
      <c r="D41" s="28" t="s">
        <v>24</v>
      </c>
      <c r="E41" s="38">
        <f>Scoresheet!M22</f>
        <v>5.7</v>
      </c>
      <c r="F41" s="38">
        <f>Scoresheet!M77</f>
        <v>9.1999999999999993</v>
      </c>
      <c r="G41" s="38">
        <f t="shared" si="2"/>
        <v>14.899999999999999</v>
      </c>
      <c r="H41" s="23">
        <f t="shared" si="3"/>
        <v>6</v>
      </c>
    </row>
    <row r="42" spans="2:9" ht="15.75">
      <c r="B42" s="37">
        <v>314</v>
      </c>
      <c r="C42" s="29" t="s">
        <v>28</v>
      </c>
      <c r="D42" s="29" t="s">
        <v>18</v>
      </c>
      <c r="E42" s="38">
        <f>Scoresheet!M23</f>
        <v>15.35</v>
      </c>
      <c r="F42" s="38">
        <f>Scoresheet!M78</f>
        <v>11</v>
      </c>
      <c r="G42" s="38">
        <f t="shared" si="2"/>
        <v>26.35</v>
      </c>
      <c r="H42" s="23">
        <f t="shared" si="3"/>
        <v>1</v>
      </c>
    </row>
    <row r="43" spans="2:9" ht="15.75">
      <c r="B43" s="37">
        <v>312</v>
      </c>
      <c r="C43" s="29" t="s">
        <v>31</v>
      </c>
      <c r="D43" s="29" t="s">
        <v>22</v>
      </c>
      <c r="E43" s="38">
        <f>Scoresheet!M24</f>
        <v>8.8000000000000025</v>
      </c>
      <c r="F43" s="38">
        <f>Scoresheet!M79</f>
        <v>8.0999999999999979</v>
      </c>
      <c r="G43" s="38">
        <f t="shared" si="2"/>
        <v>16.899999999999999</v>
      </c>
      <c r="H43" s="23">
        <f t="shared" si="3"/>
        <v>3</v>
      </c>
    </row>
    <row r="44" spans="2:9" ht="15.75">
      <c r="B44" s="37">
        <v>315</v>
      </c>
      <c r="C44" s="29" t="s">
        <v>33</v>
      </c>
      <c r="D44" s="29" t="s">
        <v>22</v>
      </c>
      <c r="E44" s="38">
        <f>Scoresheet!M25</f>
        <v>8.0500000000000007</v>
      </c>
      <c r="F44" s="38">
        <f>Scoresheet!M80</f>
        <v>7.549999999999998</v>
      </c>
      <c r="G44" s="38">
        <f t="shared" si="2"/>
        <v>15.599999999999998</v>
      </c>
      <c r="H44" s="23">
        <f t="shared" si="3"/>
        <v>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Scoresheet</vt:lpstr>
      <vt:lpstr>Overall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Team Bath</cp:lastModifiedBy>
  <dcterms:created xsi:type="dcterms:W3CDTF">2019-07-05T20:57:50Z</dcterms:created>
  <dcterms:modified xsi:type="dcterms:W3CDTF">2019-07-11T10:12:24Z</dcterms:modified>
</cp:coreProperties>
</file>